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Ejecución Presupuestal Sector Justicia\2020\"/>
    </mc:Choice>
  </mc:AlternateContent>
  <bookViews>
    <workbookView xWindow="0" yWindow="0" windowWidth="1944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/>
  <c r="D22" i="1" l="1"/>
  <c r="F21" i="1"/>
  <c r="H21" i="1"/>
  <c r="H20" i="1"/>
  <c r="H19" i="1"/>
  <c r="H18" i="1"/>
  <c r="H17" i="1"/>
  <c r="F20" i="1"/>
  <c r="F19" i="1"/>
  <c r="F18" i="1"/>
  <c r="F17" i="1"/>
  <c r="D17" i="1"/>
  <c r="D18" i="1"/>
  <c r="D19" i="1"/>
  <c r="D20" i="1"/>
  <c r="D21" i="1"/>
  <c r="C22" i="1"/>
  <c r="C21" i="1"/>
  <c r="C19" i="1"/>
  <c r="C18" i="1"/>
  <c r="C17" i="1"/>
  <c r="H126" i="1"/>
  <c r="H133" i="1" s="1"/>
  <c r="F126" i="1"/>
  <c r="F133" i="1" s="1"/>
  <c r="D126" i="1"/>
  <c r="D133" i="1" s="1"/>
  <c r="C126" i="1"/>
  <c r="C133" i="1" s="1"/>
  <c r="H105" i="1"/>
  <c r="F105" i="1"/>
  <c r="D105" i="1"/>
  <c r="C105" i="1"/>
  <c r="H60" i="1"/>
  <c r="F60" i="1"/>
  <c r="D60" i="1"/>
  <c r="C60" i="1"/>
  <c r="C67" i="1" s="1"/>
  <c r="H38" i="1"/>
  <c r="F38" i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F16" i="1" l="1"/>
  <c r="I21" i="1"/>
  <c r="G60" i="1"/>
  <c r="E45" i="1"/>
  <c r="G21" i="1"/>
  <c r="E21" i="1"/>
  <c r="E127" i="1"/>
  <c r="E128" i="1"/>
  <c r="G131" i="1"/>
  <c r="I131" i="1"/>
  <c r="I106" i="1"/>
  <c r="I85" i="1"/>
  <c r="E85" i="1"/>
  <c r="G87" i="1"/>
  <c r="G106" i="1"/>
  <c r="I127" i="1"/>
  <c r="G85" i="1"/>
  <c r="E82" i="1"/>
  <c r="E131" i="1"/>
  <c r="G107" i="1"/>
  <c r="E110" i="1"/>
  <c r="G129" i="1"/>
  <c r="I126" i="1"/>
  <c r="E108" i="1"/>
  <c r="E129" i="1"/>
  <c r="E106" i="1"/>
  <c r="G43" i="1"/>
  <c r="G65" i="1"/>
  <c r="I107" i="1"/>
  <c r="I82" i="1"/>
  <c r="E43" i="1"/>
  <c r="I110" i="1" l="1"/>
  <c r="H22" i="1"/>
  <c r="G110" i="1"/>
  <c r="F22" i="1"/>
  <c r="F24" i="1" s="1"/>
  <c r="I43" i="1"/>
  <c r="I87" i="1"/>
  <c r="E63" i="1"/>
  <c r="I65" i="1"/>
  <c r="G63" i="1"/>
  <c r="E126" i="1"/>
  <c r="E84" i="1"/>
  <c r="G108" i="1"/>
  <c r="I105" i="1"/>
  <c r="I108" i="1"/>
  <c r="I84" i="1"/>
  <c r="I63" i="1"/>
  <c r="G126" i="1"/>
  <c r="G82" i="1"/>
  <c r="E107" i="1"/>
  <c r="H112" i="1"/>
  <c r="E65" i="1"/>
  <c r="D112" i="1"/>
  <c r="E105" i="1" l="1"/>
  <c r="G84" i="1"/>
  <c r="G105" i="1"/>
  <c r="F112" i="1"/>
  <c r="G83" i="1"/>
  <c r="C112" i="1"/>
  <c r="I112" i="1" s="1"/>
  <c r="E83" i="1"/>
  <c r="D81" i="1"/>
  <c r="H81" i="1"/>
  <c r="F81" i="1"/>
  <c r="G112" i="1" l="1"/>
  <c r="I61" i="1"/>
  <c r="E40" i="1"/>
  <c r="G61" i="1"/>
  <c r="E112" i="1"/>
  <c r="C81" i="1"/>
  <c r="C89" i="1" s="1"/>
  <c r="G40" i="1"/>
  <c r="E61" i="1"/>
  <c r="I83" i="1"/>
  <c r="D67" i="1"/>
  <c r="F89" i="1"/>
  <c r="D89" i="1"/>
  <c r="E41" i="1"/>
  <c r="H89" i="1"/>
  <c r="I89" i="1" l="1"/>
  <c r="E89" i="1"/>
  <c r="I40" i="1"/>
  <c r="I81" i="1"/>
  <c r="G81" i="1"/>
  <c r="G62" i="1"/>
  <c r="G89" i="1"/>
  <c r="E81" i="1"/>
  <c r="I41" i="1"/>
  <c r="I60" i="1"/>
  <c r="E62" i="1"/>
  <c r="G41" i="1"/>
  <c r="I62" i="1"/>
  <c r="F67" i="1"/>
  <c r="H67" i="1"/>
  <c r="E67" i="1" l="1"/>
  <c r="E60" i="1"/>
  <c r="I39" i="1"/>
  <c r="G67" i="1" l="1"/>
  <c r="I67" i="1"/>
  <c r="G38" i="1"/>
  <c r="F45" i="1"/>
  <c r="H45" i="1"/>
  <c r="I38" i="1"/>
  <c r="E38" i="1" l="1"/>
  <c r="G45" i="1" l="1"/>
  <c r="I45" i="1"/>
  <c r="C20" i="1" l="1"/>
  <c r="C16" i="1" l="1"/>
  <c r="C24" i="1" s="1"/>
  <c r="D16" i="1"/>
  <c r="H16" i="1"/>
  <c r="H24" i="1" s="1"/>
  <c r="G22" i="1"/>
  <c r="E16" i="1" l="1"/>
  <c r="I22" i="1"/>
  <c r="E22" i="1"/>
  <c r="I20" i="1"/>
  <c r="G20" i="1"/>
  <c r="E20" i="1"/>
  <c r="I19" i="1"/>
  <c r="G19" i="1"/>
  <c r="E19" i="1"/>
  <c r="I18" i="1"/>
  <c r="G18" i="1"/>
  <c r="E18" i="1"/>
  <c r="I17" i="1"/>
  <c r="E17" i="1"/>
  <c r="G17" i="1"/>
  <c r="G16" i="1" l="1"/>
  <c r="G24" i="1"/>
  <c r="D24" i="1"/>
  <c r="E24" i="1" s="1"/>
  <c r="I133" i="1" l="1"/>
  <c r="I24" i="1"/>
  <c r="I16" i="1"/>
  <c r="E133" i="1"/>
  <c r="G133" i="1"/>
</calcChain>
</file>

<file path=xl/sharedStrings.xml><?xml version="1.0" encoding="utf-8"?>
<sst xmlns="http://schemas.openxmlformats.org/spreadsheetml/2006/main" count="99" uniqueCount="17">
  <si>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</si>
  <si>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</si>
  <si>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</si>
  <si>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</si>
  <si>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</si>
  <si>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</si>
  <si>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</si>
  <si>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</si>
  <si>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</si>
  <si>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</si>
  <si>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</si>
  <si>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</si>
  <si>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</si>
  <si>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</si>
  <si>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</si>
  <si>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</si>
  <si>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Ejecución Presupuestal a 29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</si>
</sst>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329864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1</xdr:row>
      <xdr:rowOff>95250</xdr:rowOff>
    </xdr:from>
    <xdr:to>
      <xdr:col>1</xdr:col>
      <xdr:colOff>2133601</xdr:colOff>
      <xdr:row>10</xdr:row>
      <xdr:rowOff>139457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714375" y="285750"/>
          <a:ext cx="2181226" cy="1873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Normal="100" workbookViewId="0">
      <selection activeCell="C24" sqref="C24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42" t="s">
        <v>16</v>
      </c>
      <c r="E8" s="42"/>
      <c r="F8" s="42"/>
      <c r="G8" s="42"/>
      <c r="H8" s="42"/>
      <c r="I8" s="42"/>
    </row>
    <row r="12" spans="2:9" s="15" customFormat="1" ht="21" customHeight="1" x14ac:dyDescent="0.35">
      <c r="B12" s="43" t="s">
        <v>0</v>
      </c>
      <c r="C12" s="43"/>
      <c r="D12" s="43"/>
      <c r="E12" s="43"/>
      <c r="F12" s="43"/>
      <c r="G12" s="43"/>
      <c r="H12" s="43"/>
      <c r="I12" s="43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2716612372000</v>
      </c>
      <c r="D16" s="18">
        <f>+D17+D18+D19+D20+D21</f>
        <v>620521675589.75</v>
      </c>
      <c r="E16" s="19">
        <f>+D16/C16</f>
        <v>0.22841745181809472</v>
      </c>
      <c r="F16" s="18">
        <f>+F17+F18+F19+F20+F21</f>
        <v>227116729350.03</v>
      </c>
      <c r="G16" s="19">
        <f>+F16/C16</f>
        <v>8.3602920935983274E-2</v>
      </c>
      <c r="H16" s="18">
        <f>+H17+H18+H19+H20+H21</f>
        <v>219450029635.73999</v>
      </c>
      <c r="I16" s="19">
        <f>+H16/C16</f>
        <v>8.0780766478722343E-2</v>
      </c>
    </row>
    <row r="17" spans="2:9" s="1" customFormat="1" ht="18" customHeight="1" x14ac:dyDescent="0.3">
      <c r="B17" s="23" t="s">
        <v>8</v>
      </c>
      <c r="C17" s="24">
        <f t="shared" ref="C17:D19" si="0">+C39+C61+C82+C106+C127</f>
        <v>1198752933333</v>
      </c>
      <c r="D17" s="24">
        <f t="shared" si="0"/>
        <v>143435004433</v>
      </c>
      <c r="E17" s="25">
        <f>+D17/C17</f>
        <v>0.11965351695465289</v>
      </c>
      <c r="F17" s="24">
        <f>+F39+F61+F82+F106+F127</f>
        <v>142950595252</v>
      </c>
      <c r="G17" s="25">
        <f t="shared" ref="G17:G21" si="1">+F17/C17</f>
        <v>0.11924942269341662</v>
      </c>
      <c r="H17" s="24">
        <f>+H39+H61+H82+H106+H127</f>
        <v>139964727419</v>
      </c>
      <c r="I17" s="26">
        <f t="shared" ref="I17:I21" si="2">+H17/C17</f>
        <v>0.11675861099237818</v>
      </c>
    </row>
    <row r="18" spans="2:9" s="1" customFormat="1" ht="18" customHeight="1" x14ac:dyDescent="0.3">
      <c r="B18" s="27" t="s">
        <v>13</v>
      </c>
      <c r="C18" s="28">
        <f t="shared" si="0"/>
        <v>415349918667</v>
      </c>
      <c r="D18" s="28">
        <f t="shared" si="0"/>
        <v>199113153042.37</v>
      </c>
      <c r="E18" s="29">
        <f t="shared" ref="E18:E19" si="3">+D18/C18</f>
        <v>0.47938652228798367</v>
      </c>
      <c r="F18" s="28">
        <f>+F40+F62+F83+F107+F128</f>
        <v>65291303403.43</v>
      </c>
      <c r="G18" s="29">
        <f t="shared" si="1"/>
        <v>0.15719589789007815</v>
      </c>
      <c r="H18" s="28">
        <f>+H40+H62+H83+H107+H128</f>
        <v>63844063981.300003</v>
      </c>
      <c r="I18" s="30">
        <f>+H18/C18</f>
        <v>0.15371151193720572</v>
      </c>
    </row>
    <row r="19" spans="2:9" s="1" customFormat="1" ht="18" customHeight="1" x14ac:dyDescent="0.3">
      <c r="B19" s="27" t="s">
        <v>14</v>
      </c>
      <c r="C19" s="28">
        <f t="shared" si="0"/>
        <v>980351020000</v>
      </c>
      <c r="D19" s="28">
        <f t="shared" si="0"/>
        <v>248971020949.38998</v>
      </c>
      <c r="E19" s="29">
        <f t="shared" si="3"/>
        <v>0.2539610974744434</v>
      </c>
      <c r="F19" s="28">
        <f>+F41+F63+F84+F108+F129</f>
        <v>9957821786.9699993</v>
      </c>
      <c r="G19" s="29">
        <f t="shared" si="1"/>
        <v>1.015740442333604E-2</v>
      </c>
      <c r="H19" s="28">
        <f>+H41+H63+H84+H108+H129</f>
        <v>9933069457.4699993</v>
      </c>
      <c r="I19" s="30">
        <f t="shared" si="2"/>
        <v>1.0132155987831787E-2</v>
      </c>
    </row>
    <row r="20" spans="2:9" s="1" customFormat="1" ht="18" customHeight="1" x14ac:dyDescent="0.3">
      <c r="B20" s="31" t="s">
        <v>9</v>
      </c>
      <c r="C20" s="28">
        <f>+C85</f>
        <v>91595400000</v>
      </c>
      <c r="D20" s="28">
        <f>+D85</f>
        <v>21249799514.990002</v>
      </c>
      <c r="E20" s="32">
        <f>+D20/C20</f>
        <v>0.23199636133463036</v>
      </c>
      <c r="F20" s="28">
        <f>+F85</f>
        <v>4632283797.6300001</v>
      </c>
      <c r="G20" s="32">
        <f t="shared" si="1"/>
        <v>5.0573323525308043E-2</v>
      </c>
      <c r="H20" s="28">
        <f>+H85</f>
        <v>1471762817.97</v>
      </c>
      <c r="I20" s="33">
        <f t="shared" si="2"/>
        <v>1.606808658480666E-2</v>
      </c>
    </row>
    <row r="21" spans="2:9" s="1" customFormat="1" ht="30" customHeight="1" x14ac:dyDescent="0.25">
      <c r="B21" s="34" t="s">
        <v>15</v>
      </c>
      <c r="C21" s="39">
        <f>+C42+C64+C86+C109+C130</f>
        <v>30563100000</v>
      </c>
      <c r="D21" s="39">
        <f>+D42+D64+D86+D109+D130</f>
        <v>7752697650</v>
      </c>
      <c r="E21" s="40">
        <f>+D21/C21</f>
        <v>0.25366201890515033</v>
      </c>
      <c r="F21" s="39">
        <f>+F42+F64+F86+F109+F130</f>
        <v>4284725110</v>
      </c>
      <c r="G21" s="40">
        <f t="shared" si="1"/>
        <v>0.14019275237132359</v>
      </c>
      <c r="H21" s="39">
        <f>+H42+H64+H86+H109+H130</f>
        <v>4236405960</v>
      </c>
      <c r="I21" s="41">
        <f t="shared" si="2"/>
        <v>0.13861178872562011</v>
      </c>
    </row>
    <row r="22" spans="2:9" s="5" customFormat="1" ht="18" x14ac:dyDescent="0.25">
      <c r="B22" s="17" t="s">
        <v>10</v>
      </c>
      <c r="C22" s="18">
        <f>+C43+C65+C87+C110+C131</f>
        <v>506953086874</v>
      </c>
      <c r="D22" s="18">
        <f>+D43+D65+D87+D110+D131</f>
        <v>153558858958.12</v>
      </c>
      <c r="E22" s="19">
        <f>+D22/C22</f>
        <v>0.30290546193337625</v>
      </c>
      <c r="F22" s="18">
        <f>+F43+F65+F87+F110+F131</f>
        <v>138681455</v>
      </c>
      <c r="G22" s="19">
        <f>+F22/C22</f>
        <v>2.7355875443060157E-4</v>
      </c>
      <c r="H22" s="18">
        <f>+H43+H65+H87+H110+H131</f>
        <v>138681455</v>
      </c>
      <c r="I22" s="19">
        <f>+H22/C22</f>
        <v>2.7355875443060157E-4</v>
      </c>
    </row>
    <row r="23" spans="2:9" s="1" customFormat="1" ht="6" customHeight="1" x14ac:dyDescent="0.3">
      <c r="B23" s="4"/>
      <c r="C23" s="4"/>
      <c r="D23" s="4"/>
      <c r="E23" s="6"/>
      <c r="F23" s="4"/>
      <c r="G23" s="6"/>
      <c r="H23" s="4"/>
      <c r="I23" s="6"/>
    </row>
    <row r="24" spans="2:9" s="5" customFormat="1" ht="18" x14ac:dyDescent="0.25">
      <c r="B24" s="20" t="s">
        <v>11</v>
      </c>
      <c r="C24" s="21">
        <f>+C22+C16</f>
        <v>3223565458874</v>
      </c>
      <c r="D24" s="21">
        <f>+D22+D16</f>
        <v>774080534547.87</v>
      </c>
      <c r="E24" s="22">
        <f>+D24/C24</f>
        <v>0.24013178712314978</v>
      </c>
      <c r="F24" s="21">
        <f>+F22+F16</f>
        <v>227255410805.03</v>
      </c>
      <c r="G24" s="22">
        <f>+F24/C24</f>
        <v>7.0498152962716915E-2</v>
      </c>
      <c r="H24" s="21">
        <f>+H22+H16</f>
        <v>219588711090.73999</v>
      </c>
      <c r="I24" s="22">
        <f>+H24/C24</f>
        <v>6.8119823807593127E-2</v>
      </c>
    </row>
    <row r="26" spans="2:9" x14ac:dyDescent="0.25">
      <c r="C26" s="16"/>
      <c r="D26" s="16"/>
      <c r="E26" s="16"/>
      <c r="F26" s="16"/>
      <c r="G26" s="16"/>
      <c r="H26" s="16"/>
      <c r="I26" s="16"/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F28" s="16"/>
    </row>
    <row r="32" spans="2:9" ht="24" x14ac:dyDescent="0.35">
      <c r="B32" s="10"/>
      <c r="C32" s="10"/>
      <c r="D32" s="42" t="s">
        <v>16</v>
      </c>
      <c r="E32" s="42"/>
      <c r="F32" s="42"/>
      <c r="G32" s="42"/>
      <c r="H32" s="42"/>
      <c r="I32" s="42"/>
    </row>
    <row r="36" spans="2:9" ht="18" customHeight="1" x14ac:dyDescent="0.25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 x14ac:dyDescent="0.3">
      <c r="B37" s="12"/>
      <c r="C37" s="12"/>
      <c r="D37" s="12"/>
      <c r="E37" s="12"/>
      <c r="F37" s="12"/>
      <c r="G37" s="12"/>
      <c r="H37" s="12"/>
      <c r="I37" s="12"/>
    </row>
    <row r="38" spans="2:9" ht="18" customHeight="1" x14ac:dyDescent="0.25">
      <c r="B38" s="17" t="s">
        <v>7</v>
      </c>
      <c r="C38" s="18">
        <f>+C39+C40+C41+C42</f>
        <v>79765900000</v>
      </c>
      <c r="D38" s="18">
        <f>+D39+D40+D41+D42</f>
        <v>14287714222.549999</v>
      </c>
      <c r="E38" s="19">
        <f>+D38/C38</f>
        <v>0.17912057937727774</v>
      </c>
      <c r="F38" s="18">
        <f>+F39+F40+F41+F42</f>
        <v>4501690410.6799994</v>
      </c>
      <c r="G38" s="19">
        <f>+F38/C38</f>
        <v>5.64362767884522E-2</v>
      </c>
      <c r="H38" s="18">
        <f>+H39+H40+H41+H42</f>
        <v>4486845760.6799994</v>
      </c>
      <c r="I38" s="19">
        <f>+H38/C38</f>
        <v>5.6250174080402768E-2</v>
      </c>
    </row>
    <row r="39" spans="2:9" ht="18" customHeight="1" x14ac:dyDescent="0.3">
      <c r="B39" s="23" t="s">
        <v>8</v>
      </c>
      <c r="C39" s="24">
        <v>32956600000</v>
      </c>
      <c r="D39" s="24">
        <v>3974743506</v>
      </c>
      <c r="E39" s="25">
        <f>+D39/C39</f>
        <v>0.12060538726689039</v>
      </c>
      <c r="F39" s="24">
        <v>3974743506</v>
      </c>
      <c r="G39" s="25">
        <f t="shared" ref="G39:G42" si="4">+F39/C39</f>
        <v>0.12060538726689039</v>
      </c>
      <c r="H39" s="24">
        <v>3974743506</v>
      </c>
      <c r="I39" s="26">
        <f t="shared" ref="I39" si="5">+H39/C39</f>
        <v>0.12060538726689039</v>
      </c>
    </row>
    <row r="40" spans="2:9" ht="18" customHeight="1" x14ac:dyDescent="0.3">
      <c r="B40" s="27" t="s">
        <v>13</v>
      </c>
      <c r="C40" s="28">
        <v>18775000000</v>
      </c>
      <c r="D40" s="28">
        <v>5196940518.5500002</v>
      </c>
      <c r="E40" s="29">
        <f t="shared" ref="E40:E41" si="6">+D40/C40</f>
        <v>0.27680109286551263</v>
      </c>
      <c r="F40" s="28">
        <v>406599083.14999998</v>
      </c>
      <c r="G40" s="29">
        <f t="shared" si="4"/>
        <v>2.1656409222370172E-2</v>
      </c>
      <c r="H40" s="28">
        <v>406599083.14999998</v>
      </c>
      <c r="I40" s="30">
        <f>+H40/C40</f>
        <v>2.1656409222370172E-2</v>
      </c>
    </row>
    <row r="41" spans="2:9" ht="18" customHeight="1" x14ac:dyDescent="0.3">
      <c r="B41" s="27" t="s">
        <v>14</v>
      </c>
      <c r="C41" s="28">
        <v>27763400000</v>
      </c>
      <c r="D41" s="28">
        <v>5038372548</v>
      </c>
      <c r="E41" s="29">
        <f t="shared" si="6"/>
        <v>0.1814753433657261</v>
      </c>
      <c r="F41" s="28">
        <v>105503171.53</v>
      </c>
      <c r="G41" s="29">
        <f t="shared" si="4"/>
        <v>3.8000810970558363E-3</v>
      </c>
      <c r="H41" s="28">
        <v>105503171.53</v>
      </c>
      <c r="I41" s="30">
        <f t="shared" ref="I41:I42" si="7">+H41/C41</f>
        <v>3.8000810970558363E-3</v>
      </c>
    </row>
    <row r="42" spans="2:9" ht="30" customHeight="1" x14ac:dyDescent="0.25">
      <c r="B42" s="34" t="s">
        <v>15</v>
      </c>
      <c r="C42" s="39">
        <v>270900000</v>
      </c>
      <c r="D42" s="39">
        <v>77657650</v>
      </c>
      <c r="E42" s="44">
        <f>+D42/C42</f>
        <v>0.28666537467700259</v>
      </c>
      <c r="F42" s="39">
        <v>14844650</v>
      </c>
      <c r="G42" s="44">
        <f t="shared" si="4"/>
        <v>5.4797526762643045E-2</v>
      </c>
      <c r="H42" s="39">
        <v>0</v>
      </c>
      <c r="I42" s="45">
        <f t="shared" si="7"/>
        <v>0</v>
      </c>
    </row>
    <row r="43" spans="2:9" ht="18" customHeight="1" x14ac:dyDescent="0.25">
      <c r="B43" s="17" t="s">
        <v>10</v>
      </c>
      <c r="C43" s="18">
        <v>32957097683</v>
      </c>
      <c r="D43" s="18">
        <v>7140906687</v>
      </c>
      <c r="E43" s="19">
        <f>+D43/C43</f>
        <v>0.21667280158238683</v>
      </c>
      <c r="F43" s="18">
        <v>65065203</v>
      </c>
      <c r="G43" s="19">
        <f>+F43/C43</f>
        <v>1.9742394681058965E-3</v>
      </c>
      <c r="H43" s="18">
        <v>65065203</v>
      </c>
      <c r="I43" s="19">
        <f>+H43/C43</f>
        <v>1.9742394681058965E-3</v>
      </c>
    </row>
    <row r="44" spans="2:9" ht="6" customHeight="1" x14ac:dyDescent="0.3">
      <c r="B44" s="4"/>
      <c r="C44" s="4"/>
      <c r="D44" s="4"/>
      <c r="E44" s="6"/>
      <c r="F44" s="4"/>
      <c r="G44" s="6"/>
      <c r="H44" s="4"/>
      <c r="I44" s="6"/>
    </row>
    <row r="45" spans="2:9" ht="18" customHeight="1" x14ac:dyDescent="0.25">
      <c r="B45" s="20" t="s">
        <v>11</v>
      </c>
      <c r="C45" s="21">
        <f>+C43+C38</f>
        <v>112722997683</v>
      </c>
      <c r="D45" s="21">
        <f>+D43+D38</f>
        <v>21428620909.549999</v>
      </c>
      <c r="E45" s="22">
        <f>+D45/C45</f>
        <v>0.19009981414628133</v>
      </c>
      <c r="F45" s="21">
        <f>+F43+F38</f>
        <v>4566755613.6799994</v>
      </c>
      <c r="G45" s="22">
        <f>+F45/C45</f>
        <v>4.0513078143314153E-2</v>
      </c>
      <c r="H45" s="21">
        <f>+H43+H38</f>
        <v>4551910963.6799994</v>
      </c>
      <c r="I45" s="22">
        <f>+H45/C45</f>
        <v>4.0381386737787961E-2</v>
      </c>
    </row>
    <row r="47" spans="2:9" x14ac:dyDescent="0.25">
      <c r="E47" s="13"/>
    </row>
    <row r="48" spans="2:9" x14ac:dyDescent="0.25">
      <c r="E48" s="13"/>
    </row>
    <row r="49" spans="2:9" x14ac:dyDescent="0.25">
      <c r="E49" s="13"/>
    </row>
    <row r="53" spans="2:9" ht="24" x14ac:dyDescent="0.35">
      <c r="D53" s="42" t="s">
        <v>16</v>
      </c>
      <c r="E53" s="42"/>
      <c r="F53" s="42"/>
      <c r="G53" s="42"/>
      <c r="H53" s="42"/>
      <c r="I53" s="42"/>
    </row>
    <row r="57" spans="2:9" ht="16.5" x14ac:dyDescent="0.3">
      <c r="B57" s="2"/>
      <c r="C57" s="2"/>
      <c r="D57" s="2"/>
      <c r="E57" s="2"/>
      <c r="F57" s="2"/>
      <c r="G57" s="2"/>
      <c r="H57" s="2"/>
      <c r="I57" s="2"/>
    </row>
    <row r="58" spans="2:9" ht="21" customHeight="1" x14ac:dyDescent="0.25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 x14ac:dyDescent="0.3">
      <c r="B59" s="4"/>
      <c r="C59" s="4"/>
      <c r="D59" s="4"/>
      <c r="E59" s="4"/>
      <c r="F59" s="4"/>
      <c r="G59" s="4"/>
      <c r="H59" s="4"/>
      <c r="I59" s="4"/>
    </row>
    <row r="60" spans="2:9" ht="18" customHeight="1" x14ac:dyDescent="0.25">
      <c r="B60" s="17" t="s">
        <v>7</v>
      </c>
      <c r="C60" s="18">
        <f>+C61+C62+C63+C64</f>
        <v>359137952000</v>
      </c>
      <c r="D60" s="18">
        <f>+D61+D62+D63+D64</f>
        <v>74115078847.289993</v>
      </c>
      <c r="E60" s="19">
        <f>+D60/C60</f>
        <v>0.20636938656733775</v>
      </c>
      <c r="F60" s="18">
        <f>+F61+F62+F63+F64</f>
        <v>30029834033.91</v>
      </c>
      <c r="G60" s="19">
        <f>+F60/C60</f>
        <v>8.3616431698953386E-2</v>
      </c>
      <c r="H60" s="18">
        <f>+H61+H62+H63+H64</f>
        <v>29984388127.91</v>
      </c>
      <c r="I60" s="19">
        <f>+H60/C60</f>
        <v>8.3489890057372715E-2</v>
      </c>
    </row>
    <row r="61" spans="2:9" ht="18" customHeight="1" x14ac:dyDescent="0.3">
      <c r="B61" s="23" t="s">
        <v>8</v>
      </c>
      <c r="C61" s="24">
        <v>157624600000</v>
      </c>
      <c r="D61" s="24">
        <v>19747128160</v>
      </c>
      <c r="E61" s="25">
        <f>+D61/C61</f>
        <v>0.12527948150225282</v>
      </c>
      <c r="F61" s="24">
        <v>19747128160</v>
      </c>
      <c r="G61" s="25">
        <f t="shared" ref="G61:G64" si="8">+F61/C61</f>
        <v>0.12527948150225282</v>
      </c>
      <c r="H61" s="24">
        <v>19746818960</v>
      </c>
      <c r="I61" s="26">
        <f t="shared" ref="I61" si="9">+H61/C61</f>
        <v>0.12527751987951119</v>
      </c>
    </row>
    <row r="62" spans="2:9" ht="18" customHeight="1" x14ac:dyDescent="0.3">
      <c r="B62" s="27" t="s">
        <v>13</v>
      </c>
      <c r="C62" s="28">
        <v>101427452000</v>
      </c>
      <c r="D62" s="28">
        <v>44327782401.919998</v>
      </c>
      <c r="E62" s="29">
        <f t="shared" ref="E62:E63" si="10">+D62/C62</f>
        <v>0.43703929782165873</v>
      </c>
      <c r="F62" s="28">
        <v>4056699837.54</v>
      </c>
      <c r="G62" s="29">
        <f t="shared" si="8"/>
        <v>3.9996073622553391E-2</v>
      </c>
      <c r="H62" s="28">
        <v>4045037631.54</v>
      </c>
      <c r="I62" s="30">
        <f>+H62/C62</f>
        <v>3.9881092857779764E-2</v>
      </c>
    </row>
    <row r="63" spans="2:9" ht="18" customHeight="1" x14ac:dyDescent="0.3">
      <c r="B63" s="27" t="s">
        <v>14</v>
      </c>
      <c r="C63" s="28">
        <v>96052600000</v>
      </c>
      <c r="D63" s="28">
        <v>9366915935.3699989</v>
      </c>
      <c r="E63" s="29">
        <f t="shared" si="10"/>
        <v>9.7518608922298813E-2</v>
      </c>
      <c r="F63" s="28">
        <v>5573529826.3699999</v>
      </c>
      <c r="G63" s="29">
        <f t="shared" si="8"/>
        <v>5.8025809050145441E-2</v>
      </c>
      <c r="H63" s="28">
        <v>5573529826.3699999</v>
      </c>
      <c r="I63" s="30">
        <f t="shared" ref="I63:I64" si="11">+H63/C63</f>
        <v>5.8025809050145441E-2</v>
      </c>
    </row>
    <row r="64" spans="2:9" ht="30" customHeight="1" x14ac:dyDescent="0.25">
      <c r="B64" s="34" t="s">
        <v>15</v>
      </c>
      <c r="C64" s="39">
        <v>4033300000</v>
      </c>
      <c r="D64" s="39">
        <v>673252350</v>
      </c>
      <c r="E64" s="44">
        <f>+D64/C64</f>
        <v>0.16692344978057669</v>
      </c>
      <c r="F64" s="39">
        <v>652476210</v>
      </c>
      <c r="G64" s="44">
        <f t="shared" si="8"/>
        <v>0.16177229811816626</v>
      </c>
      <c r="H64" s="39">
        <v>619001710</v>
      </c>
      <c r="I64" s="45">
        <f t="shared" si="11"/>
        <v>0.15347276671708029</v>
      </c>
    </row>
    <row r="65" spans="2:9" ht="18" customHeight="1" x14ac:dyDescent="0.25">
      <c r="B65" s="17" t="s">
        <v>10</v>
      </c>
      <c r="C65" s="18">
        <v>83454348849</v>
      </c>
      <c r="D65" s="18">
        <v>22800515409</v>
      </c>
      <c r="E65" s="19">
        <f>+D65/C65</f>
        <v>0.27320943394159869</v>
      </c>
      <c r="F65" s="18">
        <v>28910259</v>
      </c>
      <c r="G65" s="19">
        <f>+F65/C65</f>
        <v>3.4642004160034161E-4</v>
      </c>
      <c r="H65" s="18">
        <v>28910259</v>
      </c>
      <c r="I65" s="19">
        <f>+H65/C65</f>
        <v>3.4642004160034161E-4</v>
      </c>
    </row>
    <row r="66" spans="2:9" ht="6" customHeight="1" x14ac:dyDescent="0.3">
      <c r="B66" s="4"/>
      <c r="C66" s="4"/>
      <c r="D66" s="4"/>
      <c r="E66" s="6"/>
      <c r="F66" s="4"/>
      <c r="G66" s="6"/>
      <c r="H66" s="4"/>
      <c r="I66" s="6"/>
    </row>
    <row r="67" spans="2:9" ht="18" customHeight="1" x14ac:dyDescent="0.25">
      <c r="B67" s="20" t="s">
        <v>11</v>
      </c>
      <c r="C67" s="21">
        <f>+C65+C60</f>
        <v>442592300849</v>
      </c>
      <c r="D67" s="21">
        <f>+D65+D60</f>
        <v>96915594256.289993</v>
      </c>
      <c r="E67" s="22">
        <f>+D67/C67</f>
        <v>0.21897261671832574</v>
      </c>
      <c r="F67" s="21">
        <f>+F65+F60</f>
        <v>30058744292.91</v>
      </c>
      <c r="G67" s="22">
        <f>+F67/C67</f>
        <v>6.7915199236972701E-2</v>
      </c>
      <c r="H67" s="21">
        <f>+H65+H60</f>
        <v>30013298386.91</v>
      </c>
      <c r="I67" s="22">
        <f>+H67/C67</f>
        <v>6.7812518042761186E-2</v>
      </c>
    </row>
    <row r="75" spans="2:9" ht="24" x14ac:dyDescent="0.35">
      <c r="B75" s="10"/>
      <c r="C75" s="10"/>
      <c r="D75" s="42" t="s">
        <v>16</v>
      </c>
      <c r="E75" s="42"/>
      <c r="F75" s="42"/>
      <c r="G75" s="42"/>
      <c r="H75" s="42"/>
      <c r="I75" s="42"/>
    </row>
    <row r="79" spans="2:9" ht="18" customHeight="1" x14ac:dyDescent="0.25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 x14ac:dyDescent="0.3">
      <c r="B80" s="12"/>
      <c r="C80" s="12"/>
      <c r="D80" s="12"/>
      <c r="E80" s="12"/>
      <c r="F80" s="12"/>
      <c r="G80" s="12"/>
      <c r="H80" s="12"/>
      <c r="I80" s="12"/>
    </row>
    <row r="81" spans="2:9" ht="18" customHeight="1" x14ac:dyDescent="0.25">
      <c r="B81" s="17" t="s">
        <v>7</v>
      </c>
      <c r="C81" s="18">
        <f>+C82+C83+C84+C85+C86</f>
        <v>1372234200000</v>
      </c>
      <c r="D81" s="18">
        <f>+D82+D83+D84+D85+D86</f>
        <v>226145016691.07001</v>
      </c>
      <c r="E81" s="19">
        <f>+D81/C81</f>
        <v>0.1648005979526454</v>
      </c>
      <c r="F81" s="18">
        <f>+F82+F83+F84+F85+F86</f>
        <v>183077639889.14001</v>
      </c>
      <c r="G81" s="19">
        <f>+F81/C81</f>
        <v>0.13341573901097933</v>
      </c>
      <c r="H81" s="18">
        <f>+H82+H83+H84+H85+H86</f>
        <v>175607014132.85001</v>
      </c>
      <c r="I81" s="19">
        <f>+H81/C81</f>
        <v>0.12797160581834355</v>
      </c>
    </row>
    <row r="82" spans="2:9" ht="18" customHeight="1" x14ac:dyDescent="0.3">
      <c r="B82" s="23" t="s">
        <v>8</v>
      </c>
      <c r="C82" s="24">
        <v>963337900000</v>
      </c>
      <c r="D82" s="24">
        <v>114247510100</v>
      </c>
      <c r="E82" s="25">
        <f>+D82/C82</f>
        <v>0.11859546904570037</v>
      </c>
      <c r="F82" s="24">
        <v>113771345619</v>
      </c>
      <c r="G82" s="25">
        <f t="shared" ref="G82:G86" si="12">+F82/C82</f>
        <v>0.11810118300027436</v>
      </c>
      <c r="H82" s="24">
        <v>110874318477</v>
      </c>
      <c r="I82" s="26">
        <f t="shared" ref="I82" si="13">+H82/C82</f>
        <v>0.11509390264516739</v>
      </c>
    </row>
    <row r="83" spans="2:9" ht="18" customHeight="1" x14ac:dyDescent="0.3">
      <c r="B83" s="27" t="s">
        <v>13</v>
      </c>
      <c r="C83" s="28">
        <v>212416600000</v>
      </c>
      <c r="D83" s="28">
        <v>81458016840.770004</v>
      </c>
      <c r="E83" s="29">
        <f t="shared" ref="E83:E84" si="14">+D83/C83</f>
        <v>0.38348234949985077</v>
      </c>
      <c r="F83" s="28">
        <v>58912661726.199997</v>
      </c>
      <c r="G83" s="29">
        <f t="shared" si="12"/>
        <v>0.27734490490008784</v>
      </c>
      <c r="H83" s="28">
        <v>57518339879.07</v>
      </c>
      <c r="I83" s="30">
        <f>+H83/C83</f>
        <v>0.27078081411278593</v>
      </c>
    </row>
    <row r="84" spans="2:9" ht="18" customHeight="1" x14ac:dyDescent="0.25">
      <c r="B84" s="27" t="s">
        <v>14</v>
      </c>
      <c r="C84" s="39">
        <v>79928700000</v>
      </c>
      <c r="D84" s="39">
        <v>2196185585.3099999</v>
      </c>
      <c r="E84" s="44">
        <f t="shared" si="14"/>
        <v>2.7476808521970205E-2</v>
      </c>
      <c r="F84" s="39">
        <v>2152227496.3099999</v>
      </c>
      <c r="G84" s="44">
        <f t="shared" si="12"/>
        <v>2.6926842252032124E-2</v>
      </c>
      <c r="H84" s="39">
        <v>2133471708.8099999</v>
      </c>
      <c r="I84" s="45">
        <f t="shared" ref="I84:I86" si="15">+H84/C84</f>
        <v>2.6692185770693131E-2</v>
      </c>
    </row>
    <row r="85" spans="2:9" ht="18" customHeight="1" x14ac:dyDescent="0.25">
      <c r="B85" s="31" t="s">
        <v>9</v>
      </c>
      <c r="C85" s="39">
        <v>91595400000</v>
      </c>
      <c r="D85" s="39">
        <v>21249799514.990002</v>
      </c>
      <c r="E85" s="44">
        <f>+D85/C85</f>
        <v>0.23199636133463036</v>
      </c>
      <c r="F85" s="39">
        <v>4632283797.6300001</v>
      </c>
      <c r="G85" s="44">
        <f t="shared" si="12"/>
        <v>5.0573323525308043E-2</v>
      </c>
      <c r="H85" s="39">
        <v>1471762817.97</v>
      </c>
      <c r="I85" s="45">
        <f t="shared" si="15"/>
        <v>1.606808658480666E-2</v>
      </c>
    </row>
    <row r="86" spans="2:9" ht="30" customHeight="1" x14ac:dyDescent="0.25">
      <c r="B86" s="34" t="s">
        <v>15</v>
      </c>
      <c r="C86" s="39">
        <v>24955600000</v>
      </c>
      <c r="D86" s="39">
        <v>6993504650</v>
      </c>
      <c r="E86" s="44">
        <f>+D86/C86</f>
        <v>0.28023788848995818</v>
      </c>
      <c r="F86" s="39">
        <v>3609121250</v>
      </c>
      <c r="G86" s="44">
        <f t="shared" si="12"/>
        <v>0.14462169813588935</v>
      </c>
      <c r="H86" s="39">
        <v>3609121250</v>
      </c>
      <c r="I86" s="45">
        <f t="shared" si="15"/>
        <v>0.14462169813588935</v>
      </c>
    </row>
    <row r="87" spans="2:9" ht="18" customHeight="1" x14ac:dyDescent="0.25">
      <c r="B87" s="17" t="s">
        <v>10</v>
      </c>
      <c r="C87" s="18">
        <v>2115927818</v>
      </c>
      <c r="D87" s="18">
        <v>0</v>
      </c>
      <c r="E87" s="19">
        <v>0</v>
      </c>
      <c r="F87" s="18">
        <v>0</v>
      </c>
      <c r="G87" s="19">
        <f>+F87/C87</f>
        <v>0</v>
      </c>
      <c r="H87" s="18">
        <v>0</v>
      </c>
      <c r="I87" s="19">
        <f>+H87/C87</f>
        <v>0</v>
      </c>
    </row>
    <row r="88" spans="2:9" ht="6" customHeight="1" x14ac:dyDescent="0.3">
      <c r="B88" s="4"/>
      <c r="C88" s="4"/>
      <c r="D88" s="4"/>
      <c r="E88" s="6"/>
      <c r="F88" s="4"/>
      <c r="G88" s="6"/>
      <c r="H88" s="4"/>
      <c r="I88" s="6"/>
    </row>
    <row r="89" spans="2:9" ht="18" customHeight="1" x14ac:dyDescent="0.25">
      <c r="B89" s="20" t="s">
        <v>11</v>
      </c>
      <c r="C89" s="21">
        <f>+C87+C81</f>
        <v>1374350127818</v>
      </c>
      <c r="D89" s="21">
        <f>+D87+D81</f>
        <v>226145016691.07001</v>
      </c>
      <c r="E89" s="22">
        <f>+D89/C89</f>
        <v>0.16454687354678046</v>
      </c>
      <c r="F89" s="21">
        <f>+F87+F81</f>
        <v>183077639889.14001</v>
      </c>
      <c r="G89" s="22">
        <f>+F89/C89</f>
        <v>0.13321033423979445</v>
      </c>
      <c r="H89" s="21">
        <f>+H87+H81</f>
        <v>175607014132.85001</v>
      </c>
      <c r="I89" s="22">
        <f>+H89/C89</f>
        <v>0.12777458274890557</v>
      </c>
    </row>
    <row r="98" spans="2:9" ht="24" x14ac:dyDescent="0.35">
      <c r="D98" s="42" t="s">
        <v>16</v>
      </c>
      <c r="E98" s="42"/>
      <c r="F98" s="42"/>
      <c r="G98" s="42"/>
      <c r="H98" s="42"/>
      <c r="I98" s="42"/>
    </row>
    <row r="102" spans="2:9" ht="16.5" x14ac:dyDescent="0.3">
      <c r="B102" s="2"/>
      <c r="C102" s="2"/>
      <c r="D102" s="2"/>
      <c r="E102" s="2"/>
      <c r="F102" s="2"/>
      <c r="G102" s="2"/>
      <c r="H102" s="2"/>
      <c r="I102" s="2"/>
    </row>
    <row r="103" spans="2:9" ht="23.25" customHeight="1" x14ac:dyDescent="0.25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 x14ac:dyDescent="0.3">
      <c r="B104" s="4"/>
      <c r="C104" s="4"/>
      <c r="D104" s="4"/>
      <c r="E104" s="4"/>
      <c r="F104" s="4"/>
      <c r="G104" s="4"/>
      <c r="H104" s="4"/>
      <c r="I104" s="4"/>
    </row>
    <row r="105" spans="2:9" ht="18" customHeight="1" x14ac:dyDescent="0.25">
      <c r="B105" s="17" t="s">
        <v>7</v>
      </c>
      <c r="C105" s="18">
        <f>+C106+C107+C108+C109</f>
        <v>81354920000</v>
      </c>
      <c r="D105" s="18">
        <f>+D106+D107+D108+D109</f>
        <v>22557267605.080002</v>
      </c>
      <c r="E105" s="19">
        <f>+D105/C105</f>
        <v>0.27726986401166642</v>
      </c>
      <c r="F105" s="18">
        <f>+F106+F107+F108+F109</f>
        <v>5450424634.3000002</v>
      </c>
      <c r="G105" s="19">
        <f>+F105/C105</f>
        <v>6.6995636333979564E-2</v>
      </c>
      <c r="H105" s="18">
        <f>+H106+H107+H108+H109</f>
        <v>5314641232.3000002</v>
      </c>
      <c r="I105" s="19">
        <f>+H105/C105</f>
        <v>6.5326611252275832E-2</v>
      </c>
    </row>
    <row r="106" spans="2:9" ht="18" customHeight="1" x14ac:dyDescent="0.3">
      <c r="B106" s="23" t="s">
        <v>8</v>
      </c>
      <c r="C106" s="24">
        <v>24014133333</v>
      </c>
      <c r="D106" s="24">
        <v>2708490576</v>
      </c>
      <c r="E106" s="25">
        <f>+D106/C106</f>
        <v>0.11278735478152847</v>
      </c>
      <c r="F106" s="24">
        <v>2708490576</v>
      </c>
      <c r="G106" s="25">
        <f t="shared" ref="G106:G109" si="16">+F106/C106</f>
        <v>0.11278735478152847</v>
      </c>
      <c r="H106" s="24">
        <v>2619959085</v>
      </c>
      <c r="I106" s="26">
        <f t="shared" ref="I106" si="17">+H106/C106</f>
        <v>0.10910071367846019</v>
      </c>
    </row>
    <row r="107" spans="2:9" ht="18" customHeight="1" x14ac:dyDescent="0.3">
      <c r="B107" s="27" t="s">
        <v>13</v>
      </c>
      <c r="C107" s="28">
        <v>11520566667</v>
      </c>
      <c r="D107" s="28">
        <v>8095818194.0799999</v>
      </c>
      <c r="E107" s="29">
        <f t="shared" ref="E107:E108" si="18">+D107/C107</f>
        <v>0.70272742896145945</v>
      </c>
      <c r="F107" s="28">
        <v>714069113.53999996</v>
      </c>
      <c r="G107" s="29">
        <f t="shared" si="16"/>
        <v>6.1982117215241661E-2</v>
      </c>
      <c r="H107" s="28">
        <v>672813744.53999996</v>
      </c>
      <c r="I107" s="30">
        <f>+H107/C107</f>
        <v>5.8401098139316029E-2</v>
      </c>
    </row>
    <row r="108" spans="2:9" ht="18" customHeight="1" x14ac:dyDescent="0.3">
      <c r="B108" s="27" t="s">
        <v>14</v>
      </c>
      <c r="C108" s="28">
        <v>45751120000</v>
      </c>
      <c r="D108" s="28">
        <v>11744675835</v>
      </c>
      <c r="E108" s="29">
        <f t="shared" si="18"/>
        <v>0.25670794146678816</v>
      </c>
      <c r="F108" s="28">
        <v>2019581944.76</v>
      </c>
      <c r="G108" s="29">
        <f t="shared" si="16"/>
        <v>4.4142786991006995E-2</v>
      </c>
      <c r="H108" s="28">
        <v>2013585402.76</v>
      </c>
      <c r="I108" s="30">
        <f t="shared" ref="I108:I109" si="19">+H108/C108</f>
        <v>4.4011718243400381E-2</v>
      </c>
    </row>
    <row r="109" spans="2:9" ht="30" customHeight="1" x14ac:dyDescent="0.25">
      <c r="B109" s="34" t="s">
        <v>15</v>
      </c>
      <c r="C109" s="39">
        <v>69100000</v>
      </c>
      <c r="D109" s="39">
        <v>8283000</v>
      </c>
      <c r="E109" s="40">
        <f>+D109/C109</f>
        <v>0.11986975397973951</v>
      </c>
      <c r="F109" s="39">
        <v>8283000</v>
      </c>
      <c r="G109" s="40">
        <f t="shared" si="16"/>
        <v>0.11986975397973951</v>
      </c>
      <c r="H109" s="39">
        <v>8283000</v>
      </c>
      <c r="I109" s="41">
        <f t="shared" si="19"/>
        <v>0.11986975397973951</v>
      </c>
    </row>
    <row r="110" spans="2:9" ht="18" customHeight="1" x14ac:dyDescent="0.25">
      <c r="B110" s="17" t="s">
        <v>10</v>
      </c>
      <c r="C110" s="18">
        <v>9171272524</v>
      </c>
      <c r="D110" s="18">
        <v>0</v>
      </c>
      <c r="E110" s="19">
        <f>+D110/C110</f>
        <v>0</v>
      </c>
      <c r="F110" s="18">
        <v>0</v>
      </c>
      <c r="G110" s="19">
        <f>+F110/C110</f>
        <v>0</v>
      </c>
      <c r="H110" s="18">
        <v>0</v>
      </c>
      <c r="I110" s="19">
        <f>+H110/C110</f>
        <v>0</v>
      </c>
    </row>
    <row r="111" spans="2:9" ht="6" customHeight="1" x14ac:dyDescent="0.3">
      <c r="B111" s="4"/>
      <c r="C111" s="4"/>
      <c r="D111" s="4"/>
      <c r="E111" s="6"/>
      <c r="F111" s="4"/>
      <c r="G111" s="6"/>
      <c r="H111" s="4"/>
      <c r="I111" s="6"/>
    </row>
    <row r="112" spans="2:9" ht="18" customHeight="1" x14ac:dyDescent="0.25">
      <c r="B112" s="20" t="s">
        <v>11</v>
      </c>
      <c r="C112" s="21">
        <f>+C110+C105</f>
        <v>90526192524</v>
      </c>
      <c r="D112" s="21">
        <f>+D110+D105</f>
        <v>22557267605.080002</v>
      </c>
      <c r="E112" s="22">
        <f>+D112/C112</f>
        <v>0.24917945818940407</v>
      </c>
      <c r="F112" s="21">
        <f>+F110+F105</f>
        <v>5450424634.3000002</v>
      </c>
      <c r="G112" s="22">
        <f>+F112/C112</f>
        <v>6.0208261082614317E-2</v>
      </c>
      <c r="H112" s="21">
        <f>+H110+H105</f>
        <v>5314641232.3000002</v>
      </c>
      <c r="I112" s="22">
        <f>+H112/C112</f>
        <v>5.8708326111152863E-2</v>
      </c>
    </row>
    <row r="119" spans="2:9" ht="24" x14ac:dyDescent="0.35">
      <c r="D119" s="42" t="s">
        <v>16</v>
      </c>
      <c r="E119" s="42"/>
      <c r="F119" s="42"/>
      <c r="G119" s="42"/>
      <c r="H119" s="42"/>
      <c r="I119" s="42"/>
    </row>
    <row r="123" spans="2:9" ht="16.5" x14ac:dyDescent="0.3">
      <c r="B123" s="2"/>
      <c r="C123" s="2"/>
      <c r="D123" s="2"/>
      <c r="E123" s="2"/>
      <c r="F123" s="2"/>
      <c r="G123" s="2"/>
      <c r="H123" s="2"/>
      <c r="I123" s="2"/>
    </row>
    <row r="124" spans="2:9" ht="18" customHeight="1" x14ac:dyDescent="0.25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 x14ac:dyDescent="0.3">
      <c r="B125" s="4"/>
      <c r="C125" s="4"/>
      <c r="D125" s="4"/>
      <c r="E125" s="4"/>
      <c r="F125" s="4"/>
      <c r="G125" s="4"/>
      <c r="H125" s="4"/>
      <c r="I125" s="4"/>
    </row>
    <row r="126" spans="2:9" ht="18" customHeight="1" x14ac:dyDescent="0.25">
      <c r="B126" s="17" t="s">
        <v>7</v>
      </c>
      <c r="C126" s="18">
        <f>+C127+C128+C129+C130</f>
        <v>824119400000</v>
      </c>
      <c r="D126" s="18">
        <f>+D127+D128+D129+D130</f>
        <v>283416598223.76001</v>
      </c>
      <c r="E126" s="19">
        <f>+D126/C126</f>
        <v>0.34390234985823659</v>
      </c>
      <c r="F126" s="18">
        <f>+F127+F128+F129+F130</f>
        <v>4057140382</v>
      </c>
      <c r="G126" s="19">
        <f>+F126/C126</f>
        <v>4.9230006986851664E-3</v>
      </c>
      <c r="H126" s="18">
        <f>+H127+H128+H129+H130</f>
        <v>4057140382</v>
      </c>
      <c r="I126" s="19">
        <f>+H126/C126</f>
        <v>4.9230006986851664E-3</v>
      </c>
    </row>
    <row r="127" spans="2:9" ht="18" customHeight="1" x14ac:dyDescent="0.3">
      <c r="B127" s="23" t="s">
        <v>8</v>
      </c>
      <c r="C127" s="24">
        <v>20819700000</v>
      </c>
      <c r="D127" s="24">
        <v>2757132091</v>
      </c>
      <c r="E127" s="25">
        <f>+D127/C127</f>
        <v>0.13242900190684784</v>
      </c>
      <c r="F127" s="24">
        <v>2748887391</v>
      </c>
      <c r="G127" s="25">
        <f t="shared" ref="G127:G130" si="20">+F127/C127</f>
        <v>0.13203299716134237</v>
      </c>
      <c r="H127" s="24">
        <v>2748887391</v>
      </c>
      <c r="I127" s="26">
        <f t="shared" ref="I127" si="21">+H127/C127</f>
        <v>0.13203299716134237</v>
      </c>
    </row>
    <row r="128" spans="2:9" ht="18" customHeight="1" x14ac:dyDescent="0.3">
      <c r="B128" s="27" t="s">
        <v>13</v>
      </c>
      <c r="C128" s="28">
        <v>71210300000</v>
      </c>
      <c r="D128" s="28">
        <v>60034595087.050003</v>
      </c>
      <c r="E128" s="29">
        <f t="shared" ref="E128:E129" si="22">+D128/C128</f>
        <v>0.84306055566470028</v>
      </c>
      <c r="F128" s="28">
        <v>1201273643</v>
      </c>
      <c r="G128" s="29">
        <f t="shared" si="20"/>
        <v>1.6869380454793758E-2</v>
      </c>
      <c r="H128" s="28">
        <v>1201273643</v>
      </c>
      <c r="I128" s="30">
        <f>+H128/C128</f>
        <v>1.6869380454793758E-2</v>
      </c>
    </row>
    <row r="129" spans="2:9" ht="18" customHeight="1" x14ac:dyDescent="0.3">
      <c r="B129" s="27" t="s">
        <v>14</v>
      </c>
      <c r="C129" s="28">
        <v>730855200000</v>
      </c>
      <c r="D129" s="28">
        <v>220624871045.70999</v>
      </c>
      <c r="E129" s="29">
        <f t="shared" si="22"/>
        <v>0.30187220539131415</v>
      </c>
      <c r="F129" s="28">
        <v>106979348</v>
      </c>
      <c r="G129" s="29">
        <f t="shared" si="20"/>
        <v>1.4637557206954264E-4</v>
      </c>
      <c r="H129" s="28">
        <v>106979348</v>
      </c>
      <c r="I129" s="30">
        <f t="shared" ref="I129:I130" si="23">+H129/C129</f>
        <v>1.4637557206954264E-4</v>
      </c>
    </row>
    <row r="130" spans="2:9" ht="30" customHeight="1" x14ac:dyDescent="0.25">
      <c r="B130" s="34" t="s">
        <v>15</v>
      </c>
      <c r="C130" s="39">
        <v>1234200000</v>
      </c>
      <c r="D130" s="39">
        <v>0</v>
      </c>
      <c r="E130" s="40">
        <f>+D130/C130</f>
        <v>0</v>
      </c>
      <c r="F130" s="39">
        <v>0</v>
      </c>
      <c r="G130" s="40">
        <f t="shared" si="20"/>
        <v>0</v>
      </c>
      <c r="H130" s="39">
        <v>0</v>
      </c>
      <c r="I130" s="41">
        <f t="shared" si="23"/>
        <v>0</v>
      </c>
    </row>
    <row r="131" spans="2:9" ht="18" customHeight="1" x14ac:dyDescent="0.25">
      <c r="B131" s="17" t="s">
        <v>10</v>
      </c>
      <c r="C131" s="18">
        <v>379254440000</v>
      </c>
      <c r="D131" s="18">
        <v>123617436862.12</v>
      </c>
      <c r="E131" s="19">
        <f>+D131/C131</f>
        <v>0.3259485554397728</v>
      </c>
      <c r="F131" s="18">
        <v>44705993</v>
      </c>
      <c r="G131" s="19">
        <f>+F131/C131</f>
        <v>1.1787862786787678E-4</v>
      </c>
      <c r="H131" s="18">
        <v>44705993</v>
      </c>
      <c r="I131" s="19">
        <f>+H131/C131</f>
        <v>1.1787862786787678E-4</v>
      </c>
    </row>
    <row r="132" spans="2:9" s="38" customFormat="1" ht="6" customHeight="1" x14ac:dyDescent="0.25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 x14ac:dyDescent="0.25">
      <c r="B133" s="7" t="s">
        <v>11</v>
      </c>
      <c r="C133" s="8">
        <f>+C126+C131</f>
        <v>1203373840000</v>
      </c>
      <c r="D133" s="8">
        <f>+D126+D131</f>
        <v>407034035085.88</v>
      </c>
      <c r="E133" s="9">
        <f>+D133/C133</f>
        <v>0.33824404483138837</v>
      </c>
      <c r="F133" s="8">
        <f>+F126+F131</f>
        <v>4101846375</v>
      </c>
      <c r="G133" s="9">
        <f>+F133/C133</f>
        <v>3.4086218585240311E-3</v>
      </c>
      <c r="H133" s="8">
        <f>+H126+H131</f>
        <v>4101846375</v>
      </c>
      <c r="I133" s="9">
        <f>+H133/C133</f>
        <v>3.4086218585240311E-3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Ejecución Presupuestal</MJCategoriaPresupuesto>
    <Anio xmlns="c0be8936-52a6-483a-8244-753b4d7ec91d">2020</Anio>
    <_dlc_DocId xmlns="81cc8fc0-8d1e-4295-8f37-5d076116407c">2TV4CCKVFCYA-94321226-50</_dlc_DocId>
    <_dlc_DocIdUrl xmlns="81cc8fc0-8d1e-4295-8f37-5d076116407c">
      <Url>https://www.minjusticia.gov.co/ministerio/_layouts/15/DocIdRedir.aspx?ID=2TV4CCKVFCYA-94321226-50</Url>
      <Description>2TV4CCKVFCYA-94321226-50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BBFE51B-3E1B-47BB-B42D-4CD88DC4C394}"/>
</file>

<file path=customXml/itemProps2.xml><?xml version="1.0" encoding="utf-8"?>
<ds:datastoreItem xmlns:ds="http://schemas.openxmlformats.org/officeDocument/2006/customXml" ds:itemID="{956C60C3-6B28-4180-9937-853BE80BB380}"/>
</file>

<file path=customXml/itemProps3.xml><?xml version="1.0" encoding="utf-8"?>
<ds:datastoreItem xmlns:ds="http://schemas.openxmlformats.org/officeDocument/2006/customXml" ds:itemID="{B12440B4-B69F-41A5-B086-CC9F775E9D2C}"/>
</file>

<file path=customXml/itemProps4.xml><?xml version="1.0" encoding="utf-8"?>
<ds:datastoreItem xmlns:ds="http://schemas.openxmlformats.org/officeDocument/2006/customXml" ds:itemID="{0F3F5AF4-EFAB-4DD6-9050-DD3F74AAD8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  presupuestal Sector Justicia Febrero</dc:title>
  <dc:creator>BELKIS YORGETH RONCANCIO ENCISO</dc:creator>
  <cp:lastModifiedBy>BELKIS YORGETH RONCANCIO ENCISO</cp:lastModifiedBy>
  <cp:lastPrinted>2018-11-01T21:31:39Z</cp:lastPrinted>
  <dcterms:created xsi:type="dcterms:W3CDTF">2018-02-21T20:39:46Z</dcterms:created>
  <dcterms:modified xsi:type="dcterms:W3CDTF">2020-03-03T13:55:54Z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5000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2aa591e9-b6c5-4f7e-975c-7bbb492b28f5</vt:lpwstr>
  </property>
</Properties>
</file>