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F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G21" i="1"/>
  <c r="I21" i="1"/>
  <c r="G60" i="1"/>
  <c r="F16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1" i="1" l="1"/>
  <c r="I24" i="1"/>
  <c r="I16" i="1"/>
  <c r="E131" i="1"/>
  <c r="G131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<sst xmlns="http://schemas.openxmlformats.org/spreadsheetml/2006/main" count="99" uniqueCount="17">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</sst>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>
      <selection activeCell="D31" sqref="D31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2293134329260</v>
      </c>
      <c r="D16" s="18">
        <f>+D17+D18+D19+D20+D21</f>
        <v>1237300066479.7502</v>
      </c>
      <c r="E16" s="19">
        <f>+D16/C16</f>
        <v>0.5395671987864008</v>
      </c>
      <c r="F16" s="18">
        <f>+F17+F18+F19+F20+F21</f>
        <v>800312528510.328</v>
      </c>
      <c r="G16" s="19">
        <f>+F16/C16</f>
        <v>0.34900377108243408</v>
      </c>
      <c r="H16" s="18">
        <f>+H17+H18+H19+H20+H21</f>
        <v>768860564521.17786</v>
      </c>
      <c r="I16" s="19">
        <f>+H16/C16</f>
        <v>0.33528806172000009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1037693500000</v>
      </c>
      <c r="D17" s="24">
        <f t="shared" si="0"/>
        <v>454778817825.21002</v>
      </c>
      <c r="E17" s="25">
        <f>+D17/C17</f>
        <v>0.43825929123118729</v>
      </c>
      <c r="F17" s="24">
        <f>+F39+F61+F82+F106+F125</f>
        <v>453261698794.90997</v>
      </c>
      <c r="G17" s="25">
        <f t="shared" ref="G17:G21" si="1">+F17/C17</f>
        <v>0.43679728050229666</v>
      </c>
      <c r="H17" s="24">
        <f>+H39+H61+H82+H106+H125</f>
        <v>435584026570.52997</v>
      </c>
      <c r="I17" s="26">
        <f t="shared" ref="I17:I21" si="2">+H17/C17</f>
        <v>0.41976173751741719</v>
      </c>
    </row>
    <row r="18" spans="2:9" s="1" customFormat="1" ht="18" customHeight="1" x14ac:dyDescent="0.3">
      <c r="B18" s="27" t="s">
        <v>13</v>
      </c>
      <c r="C18" s="28">
        <f t="shared" si="0"/>
        <v>265869729260</v>
      </c>
      <c r="D18" s="28">
        <f t="shared" si="0"/>
        <v>187779022413.74002</v>
      </c>
      <c r="E18" s="29">
        <f t="shared" ref="E18:E19" si="3">+D18/C18</f>
        <v>0.70628206880260025</v>
      </c>
      <c r="F18" s="28">
        <f>+F40+F62+F83+F107+F126</f>
        <v>104195833257.10999</v>
      </c>
      <c r="G18" s="29">
        <f t="shared" si="1"/>
        <v>0.39190559055790264</v>
      </c>
      <c r="H18" s="28">
        <f>+H40+H62+H83+H107+H126</f>
        <v>102294139011.78</v>
      </c>
      <c r="I18" s="30">
        <f>+H18/C18</f>
        <v>0.38475286109666235</v>
      </c>
    </row>
    <row r="19" spans="2:9" s="1" customFormat="1" ht="18" customHeight="1" x14ac:dyDescent="0.3">
      <c r="B19" s="27" t="s">
        <v>14</v>
      </c>
      <c r="C19" s="28">
        <f t="shared" si="0"/>
        <v>888547000000</v>
      </c>
      <c r="D19" s="28">
        <f t="shared" si="0"/>
        <v>533699619758.63</v>
      </c>
      <c r="E19" s="29">
        <f t="shared" si="3"/>
        <v>0.60064309457871112</v>
      </c>
      <c r="F19" s="28">
        <f>+F41+F63+F84+F108+F127</f>
        <v>204325728702.84799</v>
      </c>
      <c r="G19" s="29">
        <f t="shared" si="1"/>
        <v>0.22995489119072823</v>
      </c>
      <c r="H19" s="28">
        <f>+H41+H63+H84+H108+H127</f>
        <v>198453025014.168</v>
      </c>
      <c r="I19" s="30">
        <f t="shared" si="2"/>
        <v>0.22334555742596396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53307185513.559998</v>
      </c>
      <c r="E20" s="33">
        <f>+D20/C20</f>
        <v>0.60181134925935242</v>
      </c>
      <c r="F20" s="32">
        <f>+F85</f>
        <v>30838787447.110004</v>
      </c>
      <c r="G20" s="33">
        <f t="shared" si="1"/>
        <v>0.3481544205395477</v>
      </c>
      <c r="H20" s="32">
        <f>+H85</f>
        <v>24838893616.350002</v>
      </c>
      <c r="I20" s="34">
        <f t="shared" si="2"/>
        <v>0.28041863282319857</v>
      </c>
    </row>
    <row r="21" spans="2:9" s="1" customFormat="1" ht="30" customHeight="1" x14ac:dyDescent="0.25">
      <c r="B21" s="35" t="s">
        <v>15</v>
      </c>
      <c r="C21" s="45">
        <f>+C42+C64+C86+C109+C128</f>
        <v>12446200000</v>
      </c>
      <c r="D21" s="45">
        <f>+D42+D64+D86+D109+D128</f>
        <v>7735420968.6100006</v>
      </c>
      <c r="E21" s="41">
        <f>+D21/C21</f>
        <v>0.62150865072150541</v>
      </c>
      <c r="F21" s="45">
        <f>+F42+F64+F86+F109+F128</f>
        <v>7690480308.3500004</v>
      </c>
      <c r="G21" s="41">
        <f t="shared" si="1"/>
        <v>0.61789785704472056</v>
      </c>
      <c r="H21" s="45">
        <f>+H42+H64+H86+H109+H128</f>
        <v>7690480308.3500004</v>
      </c>
      <c r="I21" s="42">
        <f t="shared" si="2"/>
        <v>0.61789785704472056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120879090363.16</v>
      </c>
      <c r="E22" s="19">
        <f>+D22/C22</f>
        <v>0.28218532386564249</v>
      </c>
      <c r="F22" s="18">
        <f>+F43+F65+F87+F110+F129</f>
        <v>16982938678.32</v>
      </c>
      <c r="G22" s="19">
        <f>+F22/C22</f>
        <v>3.9645699158839989E-2</v>
      </c>
      <c r="H22" s="18">
        <f>+H43+H65+H87+H110+H129</f>
        <v>16975728678.32</v>
      </c>
      <c r="I22" s="19">
        <f>+H22/C22</f>
        <v>3.9628867826150778E-2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2721502072512</v>
      </c>
      <c r="D24" s="21">
        <f>+D22+D16</f>
        <v>1358179156842.9102</v>
      </c>
      <c r="E24" s="22">
        <f>+D24/C24</f>
        <v>0.49905497797004578</v>
      </c>
      <c r="F24" s="21">
        <f>+F22+F16</f>
        <v>817295467188.64795</v>
      </c>
      <c r="G24" s="22">
        <f>+F24/C24</f>
        <v>0.30031043350787096</v>
      </c>
      <c r="H24" s="21">
        <f>+H22+H16</f>
        <v>785836293199.4978</v>
      </c>
      <c r="I24" s="22">
        <f>+H24/C24</f>
        <v>0.28875094424387315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24383834274.459999</v>
      </c>
      <c r="E38" s="19">
        <f>+D38/C38</f>
        <v>0.30438116455054853</v>
      </c>
      <c r="F38" s="18">
        <f>+F39+F40+F41+F42</f>
        <v>17281535620.369999</v>
      </c>
      <c r="G38" s="19">
        <f>+F38/C38</f>
        <v>0.21572382251874114</v>
      </c>
      <c r="H38" s="18">
        <f>+H39+H40+H41+H42</f>
        <v>17237321534.369999</v>
      </c>
      <c r="I38" s="19">
        <f>+H38/C38</f>
        <v>0.21517190214253051</v>
      </c>
    </row>
    <row r="39" spans="2:9" ht="18" customHeight="1" x14ac:dyDescent="0.3">
      <c r="B39" s="23" t="s">
        <v>8</v>
      </c>
      <c r="C39" s="24">
        <v>31287400000</v>
      </c>
      <c r="D39" s="24">
        <v>13760526066</v>
      </c>
      <c r="E39" s="25">
        <f>+D39/C39</f>
        <v>0.43981046894276932</v>
      </c>
      <c r="F39" s="24">
        <v>13653776160</v>
      </c>
      <c r="G39" s="25">
        <f t="shared" ref="G39:G42" si="4">+F39/C39</f>
        <v>0.43639855532898225</v>
      </c>
      <c r="H39" s="24">
        <v>13609562074</v>
      </c>
      <c r="I39" s="26">
        <f t="shared" ref="I39" si="5">+H39/C39</f>
        <v>0.43498539584625123</v>
      </c>
    </row>
    <row r="40" spans="2:9" ht="18" customHeight="1" x14ac:dyDescent="0.3">
      <c r="B40" s="27" t="s">
        <v>13</v>
      </c>
      <c r="C40" s="28">
        <v>10346937364</v>
      </c>
      <c r="D40" s="28">
        <v>6196539254.6400003</v>
      </c>
      <c r="E40" s="29">
        <f t="shared" ref="E40:E41" si="6">+D40/C40</f>
        <v>0.59887665660367873</v>
      </c>
      <c r="F40" s="28">
        <v>2703014205.46</v>
      </c>
      <c r="G40" s="29">
        <f t="shared" si="4"/>
        <v>0.26123809494242917</v>
      </c>
      <c r="H40" s="28">
        <v>2703014205.46</v>
      </c>
      <c r="I40" s="30">
        <f>+H40/C40</f>
        <v>0.26123809494242917</v>
      </c>
    </row>
    <row r="41" spans="2:9" ht="18" customHeight="1" x14ac:dyDescent="0.3">
      <c r="B41" s="27" t="s">
        <v>14</v>
      </c>
      <c r="C41" s="28">
        <v>38212300000</v>
      </c>
      <c r="D41" s="28">
        <v>4324657753.8199997</v>
      </c>
      <c r="E41" s="29">
        <f t="shared" si="6"/>
        <v>0.11317449496156996</v>
      </c>
      <c r="F41" s="28">
        <v>822634054.90999997</v>
      </c>
      <c r="G41" s="29">
        <f t="shared" si="4"/>
        <v>2.1527991115687879E-2</v>
      </c>
      <c r="H41" s="28">
        <v>822634054.90999997</v>
      </c>
      <c r="I41" s="30">
        <f t="shared" ref="I41:I42" si="7">+H41/C41</f>
        <v>2.1527991115687879E-2</v>
      </c>
    </row>
    <row r="42" spans="2:9" ht="30" customHeight="1" x14ac:dyDescent="0.25">
      <c r="B42" s="35" t="s">
        <v>15</v>
      </c>
      <c r="C42" s="40">
        <v>262900000</v>
      </c>
      <c r="D42" s="43">
        <v>102111200</v>
      </c>
      <c r="E42" s="41">
        <f>+D42/C42</f>
        <v>0.38840319513122862</v>
      </c>
      <c r="F42" s="43">
        <v>102111200</v>
      </c>
      <c r="G42" s="41">
        <f t="shared" si="4"/>
        <v>0.38840319513122862</v>
      </c>
      <c r="H42" s="43">
        <v>102111200</v>
      </c>
      <c r="I42" s="42">
        <f t="shared" si="7"/>
        <v>0.38840319513122862</v>
      </c>
    </row>
    <row r="43" spans="2:9" ht="18" customHeight="1" x14ac:dyDescent="0.25">
      <c r="B43" s="17" t="s">
        <v>10</v>
      </c>
      <c r="C43" s="18">
        <v>29756526113</v>
      </c>
      <c r="D43" s="18">
        <v>11134074741.6</v>
      </c>
      <c r="E43" s="19">
        <f>+D43/C43</f>
        <v>0.37417253275192486</v>
      </c>
      <c r="F43" s="18">
        <v>3425220694.6999998</v>
      </c>
      <c r="G43" s="19">
        <f>+F43/C43</f>
        <v>0.11510821799872643</v>
      </c>
      <c r="H43" s="18">
        <v>3425220694.6999998</v>
      </c>
      <c r="I43" s="19">
        <f>+H43/C43</f>
        <v>0.11510821799872643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35517909016.059998</v>
      </c>
      <c r="E45" s="22">
        <f>+D45/C45</f>
        <v>0.32328371375111226</v>
      </c>
      <c r="F45" s="21">
        <f>+F43+F38</f>
        <v>20706756315.07</v>
      </c>
      <c r="G45" s="22">
        <f>+F45/C45</f>
        <v>0.18847272451337871</v>
      </c>
      <c r="H45" s="21">
        <f>+H43+H38</f>
        <v>20662542229.07</v>
      </c>
      <c r="I45" s="22">
        <f>+H45/C45</f>
        <v>0.18807028826873018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138612677933.78998</v>
      </c>
      <c r="E60" s="19">
        <f>+D60/C60</f>
        <v>0.48829400207044393</v>
      </c>
      <c r="F60" s="18">
        <f>+F61+F62+F63+F64</f>
        <v>115570317942.98</v>
      </c>
      <c r="G60" s="19">
        <f>+F60/C60</f>
        <v>0.40712216162425563</v>
      </c>
      <c r="H60" s="18">
        <f>+H61+H62+H63+H64</f>
        <v>111821698765.98</v>
      </c>
      <c r="I60" s="19">
        <f>+H60/C60</f>
        <v>0.39391681643173532</v>
      </c>
    </row>
    <row r="61" spans="2:9" ht="18" customHeight="1" x14ac:dyDescent="0.3">
      <c r="B61" s="23" t="s">
        <v>8</v>
      </c>
      <c r="C61" s="24">
        <v>146023200000</v>
      </c>
      <c r="D61" s="24">
        <v>60309929774</v>
      </c>
      <c r="E61" s="25">
        <f>+D61/C61</f>
        <v>0.41301608082825197</v>
      </c>
      <c r="F61" s="24">
        <v>60309929774</v>
      </c>
      <c r="G61" s="25">
        <f t="shared" ref="G61:G64" si="8">+F61/C61</f>
        <v>0.41301608082825197</v>
      </c>
      <c r="H61" s="24">
        <v>60309929774</v>
      </c>
      <c r="I61" s="26">
        <f t="shared" ref="I61" si="9">+H61/C61</f>
        <v>0.41301608082825197</v>
      </c>
    </row>
    <row r="62" spans="2:9" ht="18" customHeight="1" x14ac:dyDescent="0.3">
      <c r="B62" s="27" t="s">
        <v>13</v>
      </c>
      <c r="C62" s="28">
        <v>51362050756</v>
      </c>
      <c r="D62" s="28">
        <v>40604791536.209999</v>
      </c>
      <c r="E62" s="29">
        <f t="shared" ref="E62:E63" si="10">+D62/C62</f>
        <v>0.79056016920170658</v>
      </c>
      <c r="F62" s="28">
        <v>17846651368.18</v>
      </c>
      <c r="G62" s="29">
        <f t="shared" si="8"/>
        <v>0.34746765570093974</v>
      </c>
      <c r="H62" s="28">
        <v>17828002047.18</v>
      </c>
      <c r="I62" s="30">
        <f>+H62/C62</f>
        <v>0.34710456036643694</v>
      </c>
    </row>
    <row r="63" spans="2:9" ht="18" customHeight="1" x14ac:dyDescent="0.3">
      <c r="B63" s="27" t="s">
        <v>14</v>
      </c>
      <c r="C63" s="28">
        <v>82703500000</v>
      </c>
      <c r="D63" s="28">
        <v>35269198954.229996</v>
      </c>
      <c r="E63" s="29">
        <f t="shared" si="10"/>
        <v>0.42645352317894641</v>
      </c>
      <c r="F63" s="28">
        <v>34984979131.449997</v>
      </c>
      <c r="G63" s="29">
        <f t="shared" si="8"/>
        <v>0.42301691139371367</v>
      </c>
      <c r="H63" s="28">
        <v>31255009275.450001</v>
      </c>
      <c r="I63" s="30">
        <f t="shared" ref="I63:I64" si="11">+H63/C63</f>
        <v>0.37791640348292393</v>
      </c>
    </row>
    <row r="64" spans="2:9" ht="30" customHeight="1" x14ac:dyDescent="0.25">
      <c r="B64" s="35" t="s">
        <v>15</v>
      </c>
      <c r="C64" s="40">
        <v>3782600000</v>
      </c>
      <c r="D64" s="43">
        <v>2428757669.3499999</v>
      </c>
      <c r="E64" s="41">
        <f>+D64/C64</f>
        <v>0.64208683692433777</v>
      </c>
      <c r="F64" s="43">
        <v>2428757669.3499999</v>
      </c>
      <c r="G64" s="41">
        <f t="shared" si="8"/>
        <v>0.64208683692433777</v>
      </c>
      <c r="H64" s="43">
        <v>2428757669.3499999</v>
      </c>
      <c r="I64" s="42">
        <f t="shared" si="11"/>
        <v>0.64208683692433777</v>
      </c>
    </row>
    <row r="65" spans="2:9" ht="18" customHeight="1" x14ac:dyDescent="0.25">
      <c r="B65" s="17" t="s">
        <v>10</v>
      </c>
      <c r="C65" s="18">
        <v>73085000000</v>
      </c>
      <c r="D65" s="18">
        <v>28269711898.560001</v>
      </c>
      <c r="E65" s="19">
        <f>+D65/C65</f>
        <v>0.38680593690305809</v>
      </c>
      <c r="F65" s="18">
        <v>11031137423.619999</v>
      </c>
      <c r="G65" s="19">
        <f>+F65/C65</f>
        <v>0.15093572447998904</v>
      </c>
      <c r="H65" s="18">
        <v>11031137423.619999</v>
      </c>
      <c r="I65" s="19">
        <f>+H65/C65</f>
        <v>0.15093572447998904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166882389832.34998</v>
      </c>
      <c r="E67" s="22">
        <f>+D67/C67</f>
        <v>0.46751483613867284</v>
      </c>
      <c r="F67" s="21">
        <f>+F65+F60</f>
        <v>126601455366.59999</v>
      </c>
      <c r="G67" s="22">
        <f>+F67/C67</f>
        <v>0.3546692896721686</v>
      </c>
      <c r="H67" s="21">
        <f>+H65+H60</f>
        <v>122852836189.59999</v>
      </c>
      <c r="I67" s="22">
        <f>+H67/C67</f>
        <v>0.34416767184393621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542287860620.53003</v>
      </c>
      <c r="E81" s="19">
        <f>+D81/C81</f>
        <v>0.47161304686896249</v>
      </c>
      <c r="F81" s="18">
        <f>+F82+F83+F84+F85+F86</f>
        <v>486007046762.22797</v>
      </c>
      <c r="G81" s="19">
        <f>+F81/C81</f>
        <v>0.42266714925361415</v>
      </c>
      <c r="H81" s="18">
        <f>+H82+H83+H84+H85+H86</f>
        <v>459840503344.75793</v>
      </c>
      <c r="I81" s="19">
        <f>+H81/C81</f>
        <v>0.39991081601572631</v>
      </c>
    </row>
    <row r="82" spans="2:9" ht="18" customHeight="1" x14ac:dyDescent="0.3">
      <c r="B82" s="23" t="s">
        <v>8</v>
      </c>
      <c r="C82" s="24">
        <v>821505600000</v>
      </c>
      <c r="D82" s="24">
        <v>364495010251.21002</v>
      </c>
      <c r="E82" s="25">
        <f>+D82/C82</f>
        <v>0.4436914492746124</v>
      </c>
      <c r="F82" s="24">
        <v>363102008538.90997</v>
      </c>
      <c r="G82" s="25">
        <f t="shared" ref="G82:G86" si="12">+F82/C82</f>
        <v>0.44199578011264923</v>
      </c>
      <c r="H82" s="24">
        <v>345858861214.52997</v>
      </c>
      <c r="I82" s="26">
        <f t="shared" ref="I82" si="13">+H82/C82</f>
        <v>0.42100609078566231</v>
      </c>
    </row>
    <row r="83" spans="2:9" ht="18" customHeight="1" x14ac:dyDescent="0.3">
      <c r="B83" s="27" t="s">
        <v>13</v>
      </c>
      <c r="C83" s="28">
        <v>116736530574</v>
      </c>
      <c r="D83" s="28">
        <v>85683217959.01001</v>
      </c>
      <c r="E83" s="29">
        <f t="shared" ref="E83:E84" si="14">+D83/C83</f>
        <v>0.73398804588161792</v>
      </c>
      <c r="F83" s="28">
        <v>68131396376.07</v>
      </c>
      <c r="G83" s="29">
        <f t="shared" si="12"/>
        <v>0.58363389798432541</v>
      </c>
      <c r="H83" s="28">
        <v>66248561451.739998</v>
      </c>
      <c r="I83" s="30">
        <f>+H83/C83</f>
        <v>0.56750497146002321</v>
      </c>
    </row>
    <row r="84" spans="2:9" ht="18" customHeight="1" x14ac:dyDescent="0.3">
      <c r="B84" s="27" t="s">
        <v>14</v>
      </c>
      <c r="C84" s="28">
        <v>115902100000</v>
      </c>
      <c r="D84" s="28">
        <v>33599654778.750004</v>
      </c>
      <c r="E84" s="29">
        <f t="shared" si="14"/>
        <v>0.28989685932135834</v>
      </c>
      <c r="F84" s="28">
        <v>18777002942.138</v>
      </c>
      <c r="G84" s="29">
        <f t="shared" si="12"/>
        <v>0.16200744371446246</v>
      </c>
      <c r="H84" s="28">
        <v>17736335604.138</v>
      </c>
      <c r="I84" s="30">
        <f t="shared" ref="I84:I86" si="15">+H84/C84</f>
        <v>0.1530285957211992</v>
      </c>
    </row>
    <row r="85" spans="2:9" ht="18" customHeight="1" x14ac:dyDescent="0.3">
      <c r="B85" s="31" t="s">
        <v>9</v>
      </c>
      <c r="C85" s="32">
        <v>88577900000</v>
      </c>
      <c r="D85" s="32">
        <v>53307185513.559998</v>
      </c>
      <c r="E85" s="33">
        <f>+D85/C85</f>
        <v>0.60181134925935242</v>
      </c>
      <c r="F85" s="32">
        <v>30838787447.110004</v>
      </c>
      <c r="G85" s="33">
        <f t="shared" si="12"/>
        <v>0.3481544205395477</v>
      </c>
      <c r="H85" s="32">
        <v>24838893616.350002</v>
      </c>
      <c r="I85" s="34">
        <f t="shared" si="15"/>
        <v>0.28041863282319857</v>
      </c>
    </row>
    <row r="86" spans="2:9" ht="30" customHeight="1" x14ac:dyDescent="0.25">
      <c r="B86" s="35" t="s">
        <v>15</v>
      </c>
      <c r="C86" s="44">
        <v>7135500000</v>
      </c>
      <c r="D86" s="43">
        <v>5202792118</v>
      </c>
      <c r="E86" s="41">
        <f>+D86/C86</f>
        <v>0.72914191269007078</v>
      </c>
      <c r="F86" s="43">
        <v>5157851458</v>
      </c>
      <c r="G86" s="41">
        <f t="shared" si="12"/>
        <v>0.72284373316516015</v>
      </c>
      <c r="H86" s="43">
        <v>5157851458</v>
      </c>
      <c r="I86" s="42">
        <f t="shared" si="15"/>
        <v>0.72284373316516015</v>
      </c>
    </row>
    <row r="87" spans="2:9" ht="18" customHeight="1" x14ac:dyDescent="0.25">
      <c r="B87" s="17" t="s">
        <v>10</v>
      </c>
      <c r="C87" s="18">
        <v>2697052230</v>
      </c>
      <c r="D87" s="18">
        <v>379994812</v>
      </c>
      <c r="E87" s="19">
        <f>+D87/C87</f>
        <v>0.14089264114844377</v>
      </c>
      <c r="F87" s="18">
        <v>130000000</v>
      </c>
      <c r="G87" s="19">
        <f>+F87/C87</f>
        <v>4.8200772144483088E-2</v>
      </c>
      <c r="H87" s="18">
        <v>130000000</v>
      </c>
      <c r="I87" s="19">
        <f>+H87/C87</f>
        <v>4.8200772144483088E-2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542667855432.53003</v>
      </c>
      <c r="E89" s="22">
        <f>+D89/C89</f>
        <v>0.47083913980749015</v>
      </c>
      <c r="F89" s="21">
        <f>+F87+F81</f>
        <v>486137046762.22797</v>
      </c>
      <c r="G89" s="22">
        <f>+F89/C89</f>
        <v>0.42179087380004077</v>
      </c>
      <c r="H89" s="21">
        <f>+H87+H81</f>
        <v>459970503344.75793</v>
      </c>
      <c r="I89" s="22">
        <f>+H89/C89</f>
        <v>0.39908779184837961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61094590604</v>
      </c>
      <c r="D105" s="18">
        <f>+D106+D107+D108+D109</f>
        <v>33860961098.129997</v>
      </c>
      <c r="E105" s="19">
        <f>+D105/C105</f>
        <v>0.55423828465613856</v>
      </c>
      <c r="F105" s="18">
        <f>+F106+F107+F108+F109</f>
        <v>16318247670.209999</v>
      </c>
      <c r="G105" s="19">
        <f>+F105/C105</f>
        <v>0.26709807707822836</v>
      </c>
      <c r="H105" s="18">
        <f>+H106+H107+H108+H109</f>
        <v>15905111737.209999</v>
      </c>
      <c r="I105" s="19">
        <f>+H105/C105</f>
        <v>0.26033584282940847</v>
      </c>
    </row>
    <row r="106" spans="2:9" ht="18" customHeight="1" x14ac:dyDescent="0.3">
      <c r="B106" s="23" t="s">
        <v>8</v>
      </c>
      <c r="C106" s="24">
        <v>18407000000</v>
      </c>
      <c r="D106" s="24">
        <v>7947056225</v>
      </c>
      <c r="E106" s="25">
        <f>+D106/C106</f>
        <v>0.43174098033356872</v>
      </c>
      <c r="F106" s="24">
        <v>7947056225</v>
      </c>
      <c r="G106" s="25">
        <f t="shared" ref="G106:G109" si="16">+F106/C106</f>
        <v>0.43174098033356872</v>
      </c>
      <c r="H106" s="24">
        <v>7556745411</v>
      </c>
      <c r="I106" s="26">
        <f t="shared" ref="I106" si="17">+H106/C106</f>
        <v>0.41053650301515726</v>
      </c>
    </row>
    <row r="107" spans="2:9" ht="18" customHeight="1" x14ac:dyDescent="0.3">
      <c r="B107" s="27" t="s">
        <v>13</v>
      </c>
      <c r="C107" s="28">
        <v>16236590604</v>
      </c>
      <c r="D107" s="28">
        <v>12285469293.129999</v>
      </c>
      <c r="E107" s="29">
        <f t="shared" ref="E107:E108" si="18">+D107/C107</f>
        <v>0.75665326500893515</v>
      </c>
      <c r="F107" s="28">
        <v>4792427626.8400002</v>
      </c>
      <c r="G107" s="29">
        <f t="shared" si="16"/>
        <v>0.29516218913959386</v>
      </c>
      <c r="H107" s="28">
        <v>4792427626.8400002</v>
      </c>
      <c r="I107" s="30">
        <f>+H107/C107</f>
        <v>0.29516218913959386</v>
      </c>
    </row>
    <row r="108" spans="2:9" ht="18" customHeight="1" x14ac:dyDescent="0.3">
      <c r="B108" s="27" t="s">
        <v>14</v>
      </c>
      <c r="C108" s="28">
        <v>26384000000</v>
      </c>
      <c r="D108" s="28">
        <v>13628435580</v>
      </c>
      <c r="E108" s="29">
        <f t="shared" si="18"/>
        <v>0.51654167601576717</v>
      </c>
      <c r="F108" s="28">
        <v>3578763818.3699999</v>
      </c>
      <c r="G108" s="29">
        <f t="shared" si="16"/>
        <v>0.13564144247915402</v>
      </c>
      <c r="H108" s="28">
        <v>3555938699.3699999</v>
      </c>
      <c r="I108" s="30">
        <f t="shared" ref="I108:I109" si="19">+H108/C108</f>
        <v>0.13477633032785022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1284061569</v>
      </c>
      <c r="E110" s="19">
        <f>+D110/C110</f>
        <v>0.22536628417225862</v>
      </c>
      <c r="F110" s="18">
        <v>597629536</v>
      </c>
      <c r="G110" s="19">
        <f>+F110/C110</f>
        <v>0.10489025689383517</v>
      </c>
      <c r="H110" s="18">
        <v>597629536</v>
      </c>
      <c r="I110" s="19">
        <f>+H110/C110</f>
        <v>0.10489025689383517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66792255513</v>
      </c>
      <c r="D112" s="21">
        <f>+D110+D105</f>
        <v>35145022667.129997</v>
      </c>
      <c r="E112" s="22">
        <f>+D112/C112</f>
        <v>0.52618409720105352</v>
      </c>
      <c r="F112" s="21">
        <f>+F110+F105</f>
        <v>16915877206.209999</v>
      </c>
      <c r="G112" s="22">
        <f>+F112/C112</f>
        <v>0.25326105663429205</v>
      </c>
      <c r="H112" s="21">
        <f>+H110+H105</f>
        <v>16502741273.209999</v>
      </c>
      <c r="I112" s="22">
        <f>+H112/C112</f>
        <v>0.247075669873104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718201219962</v>
      </c>
      <c r="D124" s="18">
        <f>+D125+D126+D127+D128</f>
        <v>498154732552.84003</v>
      </c>
      <c r="E124" s="19">
        <f>+D124/C124</f>
        <v>0.69361443382008925</v>
      </c>
      <c r="F124" s="18">
        <f>+F125+F126+F127+F128</f>
        <v>165135380514.53998</v>
      </c>
      <c r="G124" s="19">
        <f>+F124/C124</f>
        <v>0.22992912839005938</v>
      </c>
      <c r="H124" s="18">
        <f>+H125+H126+H127+H128</f>
        <v>164055929138.85999</v>
      </c>
      <c r="I124" s="19">
        <f>+H124/C124</f>
        <v>0.22842613543254658</v>
      </c>
    </row>
    <row r="125" spans="2:9" ht="18" customHeight="1" x14ac:dyDescent="0.3">
      <c r="B125" s="23" t="s">
        <v>8</v>
      </c>
      <c r="C125" s="24">
        <v>20470300000</v>
      </c>
      <c r="D125" s="24">
        <v>8266295509</v>
      </c>
      <c r="E125" s="25">
        <f>+D125/C125</f>
        <v>0.40381897231598951</v>
      </c>
      <c r="F125" s="24">
        <v>8248928097</v>
      </c>
      <c r="G125" s="25">
        <f t="shared" ref="G125:G128" si="20">+F125/C125</f>
        <v>0.4029705523123745</v>
      </c>
      <c r="H125" s="24">
        <v>8248928097</v>
      </c>
      <c r="I125" s="26">
        <f t="shared" ref="I125" si="21">+H125/C125</f>
        <v>0.4029705523123745</v>
      </c>
    </row>
    <row r="126" spans="2:9" ht="18" customHeight="1" x14ac:dyDescent="0.3">
      <c r="B126" s="27" t="s">
        <v>13</v>
      </c>
      <c r="C126" s="28">
        <v>71187619962</v>
      </c>
      <c r="D126" s="28">
        <v>43009004370.75</v>
      </c>
      <c r="E126" s="29">
        <f t="shared" ref="E126:E127" si="22">+D126/C126</f>
        <v>0.60416410035492463</v>
      </c>
      <c r="F126" s="28">
        <v>10722343680.559999</v>
      </c>
      <c r="G126" s="29">
        <f t="shared" si="20"/>
        <v>0.15062090411624371</v>
      </c>
      <c r="H126" s="28">
        <v>10722133680.559999</v>
      </c>
      <c r="I126" s="30">
        <f>+H126/C126</f>
        <v>0.150617954165113</v>
      </c>
    </row>
    <row r="127" spans="2:9" ht="18" customHeight="1" x14ac:dyDescent="0.3">
      <c r="B127" s="27" t="s">
        <v>14</v>
      </c>
      <c r="C127" s="28">
        <v>625345100000</v>
      </c>
      <c r="D127" s="28">
        <v>446877672691.83002</v>
      </c>
      <c r="E127" s="29">
        <f t="shared" si="22"/>
        <v>0.71460969741640257</v>
      </c>
      <c r="F127" s="28">
        <v>146162348755.97998</v>
      </c>
      <c r="G127" s="29">
        <f t="shared" si="20"/>
        <v>0.23373070126555717</v>
      </c>
      <c r="H127" s="28">
        <v>145083107380.29999</v>
      </c>
      <c r="I127" s="30">
        <f t="shared" ref="I127:I128" si="23">+H127/C127</f>
        <v>0.2320048680005648</v>
      </c>
    </row>
    <row r="128" spans="2:9" ht="30" customHeight="1" x14ac:dyDescent="0.25">
      <c r="B128" s="35" t="s">
        <v>15</v>
      </c>
      <c r="C128" s="40">
        <v>1198200000</v>
      </c>
      <c r="D128" s="40">
        <v>1759981.26</v>
      </c>
      <c r="E128" s="41">
        <f>+D128/C128</f>
        <v>1.4688543314972458E-3</v>
      </c>
      <c r="F128" s="40">
        <v>1759981</v>
      </c>
      <c r="G128" s="41">
        <f t="shared" si="20"/>
        <v>1.4688541145050909E-3</v>
      </c>
      <c r="H128" s="40">
        <v>1759981</v>
      </c>
      <c r="I128" s="42">
        <f t="shared" si="23"/>
        <v>1.4688541145050909E-3</v>
      </c>
    </row>
    <row r="129" spans="2:9" ht="18" customHeight="1" x14ac:dyDescent="0.25">
      <c r="B129" s="17" t="s">
        <v>10</v>
      </c>
      <c r="C129" s="18">
        <v>317131500000</v>
      </c>
      <c r="D129" s="18">
        <v>79811247342</v>
      </c>
      <c r="E129" s="19">
        <f>+D129/C129</f>
        <v>0.25166609858055727</v>
      </c>
      <c r="F129" s="18">
        <v>1798951024</v>
      </c>
      <c r="G129" s="19">
        <f>+F129/C129</f>
        <v>5.6725712330689317E-3</v>
      </c>
      <c r="H129" s="18">
        <v>1791741024</v>
      </c>
      <c r="I129" s="19">
        <f>+H129/C129</f>
        <v>5.6498361846741806E-3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1035332719962</v>
      </c>
      <c r="D131" s="8">
        <f>+D124+D129</f>
        <v>577965979894.84009</v>
      </c>
      <c r="E131" s="9">
        <f>+D131/C131</f>
        <v>0.55824177943111208</v>
      </c>
      <c r="F131" s="8">
        <f>+F124+F129</f>
        <v>166934331538.53998</v>
      </c>
      <c r="G131" s="9">
        <f>+F131/C131</f>
        <v>0.1612373764683753</v>
      </c>
      <c r="H131" s="8">
        <f>+H124+H129</f>
        <v>165847670162.85999</v>
      </c>
      <c r="I131" s="9">
        <f>+H131/C131</f>
        <v>0.16018779950173614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E67 G65:G67 E81 G81 G87 G89 E89 E105:G105 G110 E112:G112 E124:H124 G129 G131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2TV4CCKVFCYA-94321226-65</_dlc_DocId>
    <_dlc_DocIdUrl xmlns="81cc8fc0-8d1e-4295-8f37-5d076116407c">
      <Url>https://www.minjusticia.gov.co/ministerio/_layouts/15/DocIdRedir.aspx?ID=2TV4CCKVFCYA-94321226-65</Url>
      <Description>2TV4CCKVFCYA-94321226-65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FBD63E-2270-45A8-9703-9DF4CDD7CC56}"/>
</file>

<file path=customXml/itemProps2.xml><?xml version="1.0" encoding="utf-8"?>
<ds:datastoreItem xmlns:ds="http://schemas.openxmlformats.org/officeDocument/2006/customXml" ds:itemID="{1EE1ACA4-0337-416A-A4C6-DE62CAB6C336}"/>
</file>

<file path=customXml/itemProps3.xml><?xml version="1.0" encoding="utf-8"?>
<ds:datastoreItem xmlns:ds="http://schemas.openxmlformats.org/officeDocument/2006/customXml" ds:itemID="{94E53E86-3AB7-40BB-82A9-91BB6BAE7002}"/>
</file>

<file path=customXml/itemProps4.xml><?xml version="1.0" encoding="utf-8"?>
<ds:datastoreItem xmlns:ds="http://schemas.openxmlformats.org/officeDocument/2006/customXml" ds:itemID="{5237DBF7-8B31-4201-BBCE-E649E9E44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Junio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2019-07-03T20:19:04Z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08616e6f-035c-4585-8324-1e4f8515ee99</vt:lpwstr>
  </property>
</Properties>
</file>