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0\SeguimientoS\Presupuestal\INFORMES PARA PUBLICAR Y PARA HACIENDA\Vigencia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G60" i="1" s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G22" i="1" s="1"/>
  <c r="I43" i="1"/>
  <c r="I87" i="1"/>
  <c r="E63" i="1"/>
  <c r="I65" i="1"/>
  <c r="G63" i="1"/>
  <c r="E84" i="1"/>
  <c r="G108" i="1"/>
  <c r="I108" i="1"/>
  <c r="I84" i="1"/>
  <c r="G82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C81" i="1"/>
  <c r="C89" i="1" s="1"/>
  <c r="E61" i="1"/>
  <c r="I83" i="1"/>
  <c r="E41" i="1"/>
  <c r="I40" i="1"/>
  <c r="G62" i="1"/>
  <c r="I41" i="1"/>
  <c r="E62" i="1"/>
  <c r="G41" i="1"/>
  <c r="I62" i="1"/>
  <c r="I39" i="1"/>
  <c r="C20" i="1"/>
  <c r="I63" i="1"/>
  <c r="H60" i="1"/>
  <c r="H19" i="1"/>
  <c r="I19" i="1" s="1"/>
  <c r="E21" i="1" l="1"/>
  <c r="E105" i="1"/>
  <c r="F67" i="1"/>
  <c r="G67" i="1" s="1"/>
  <c r="G105" i="1"/>
  <c r="G126" i="1"/>
  <c r="E126" i="1"/>
  <c r="E20" i="1"/>
  <c r="I20" i="1"/>
  <c r="E22" i="1"/>
  <c r="G112" i="1"/>
  <c r="G21" i="1"/>
  <c r="E112" i="1"/>
  <c r="I105" i="1"/>
  <c r="H112" i="1"/>
  <c r="I112" i="1" s="1"/>
  <c r="G20" i="1"/>
  <c r="C16" i="1"/>
  <c r="C24" i="1" s="1"/>
  <c r="E19" i="1"/>
  <c r="G19" i="1"/>
  <c r="I18" i="1"/>
  <c r="E81" i="1"/>
  <c r="G81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I81" i="1"/>
  <c r="I89" i="1"/>
  <c r="G89" i="1"/>
  <c r="E89" i="1"/>
  <c r="H67" i="1"/>
  <c r="I67" i="1" s="1"/>
  <c r="F16" i="1"/>
  <c r="F24" i="1" s="1"/>
  <c r="E67" i="1"/>
  <c r="E45" i="1"/>
  <c r="G38" i="1"/>
  <c r="G45" i="1"/>
  <c r="I45" i="1"/>
  <c r="I38" i="1"/>
  <c r="G24" i="1" l="1"/>
  <c r="I24" i="1"/>
  <c r="E24" i="1"/>
  <c r="E16" i="1"/>
  <c r="G16" i="1"/>
  <c r="I16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<sst xmlns="http://schemas.openxmlformats.org/spreadsheetml/2006/main" count="99" uniqueCount="17">
  <si>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</si>
  <si>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</si>
  <si>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</si>
  <si>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</si>
  <si>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</si>
  <si>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</si>
  <si>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</si>
  <si>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</si>
  <si>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</si>
  <si>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</si>
  <si>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</si>
  <si>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</si>
  <si>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</si>
  <si>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</si>
  <si>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</si>
  <si>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</si>
  <si>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30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</si>
</sst>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topLeftCell="E2" zoomScale="84" zoomScaleNormal="84" workbookViewId="0">
      <selection activeCell="H132" sqref="H132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5" t="s">
        <v>16</v>
      </c>
      <c r="E8" s="45"/>
      <c r="F8" s="45"/>
      <c r="G8" s="45"/>
      <c r="H8" s="45"/>
      <c r="I8" s="45"/>
    </row>
    <row r="12" spans="2:9" s="15" customFormat="1" ht="21" customHeight="1" x14ac:dyDescent="0.35">
      <c r="B12" s="46" t="s">
        <v>0</v>
      </c>
      <c r="C12" s="46"/>
      <c r="D12" s="46"/>
      <c r="E12" s="46"/>
      <c r="F12" s="46"/>
      <c r="G12" s="46"/>
      <c r="H12" s="46"/>
      <c r="I12" s="46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2743594370643</v>
      </c>
      <c r="D16" s="18">
        <f>+D17+D18+D19+D20+D21</f>
        <v>2236861228255.2598</v>
      </c>
      <c r="E16" s="19">
        <f>+D16/C16</f>
        <v>0.81530318482575825</v>
      </c>
      <c r="F16" s="18">
        <f>+F17+F18+F19+F20+F21</f>
        <v>1942688437768.1404</v>
      </c>
      <c r="G16" s="19">
        <f>+F16/C16</f>
        <v>0.70808150743976195</v>
      </c>
      <c r="H16" s="18">
        <f>+H17+H18+H19+H20+H21</f>
        <v>1928194486259.6501</v>
      </c>
      <c r="I16" s="19">
        <f>+H16/C16</f>
        <v>0.70279867421063069</v>
      </c>
    </row>
    <row r="17" spans="2:9" s="1" customFormat="1" ht="18" customHeight="1" x14ac:dyDescent="0.3">
      <c r="B17" s="23" t="s">
        <v>8</v>
      </c>
      <c r="C17" s="24">
        <f>+C39+C61+C82+C106+C127</f>
        <v>1199587933333</v>
      </c>
      <c r="D17" s="24">
        <f t="shared" ref="C17:D19" si="0">+D39+D61+D82+D106+D127</f>
        <v>957965455259.81995</v>
      </c>
      <c r="E17" s="25">
        <f>+D17/C17</f>
        <v>0.79857876912629233</v>
      </c>
      <c r="F17" s="24">
        <f>+F39+F61+F82+F106+F127</f>
        <v>954616591762.76001</v>
      </c>
      <c r="G17" s="25">
        <f t="shared" ref="G17:G21" si="1">+F17/C17</f>
        <v>0.7957870909141288</v>
      </c>
      <c r="H17" s="24">
        <f>+H39+H61+H82+H106+H127</f>
        <v>951607766261.59998</v>
      </c>
      <c r="I17" s="26">
        <f t="shared" ref="I17:I21" si="2">+H17/C17</f>
        <v>0.79327887503636474</v>
      </c>
    </row>
    <row r="18" spans="2:9" s="1" customFormat="1" ht="18" customHeight="1" x14ac:dyDescent="0.3">
      <c r="B18" s="27" t="s">
        <v>13</v>
      </c>
      <c r="C18" s="28">
        <f t="shared" si="0"/>
        <v>439430764938</v>
      </c>
      <c r="D18" s="28">
        <f t="shared" si="0"/>
        <v>353626676711.69</v>
      </c>
      <c r="E18" s="29">
        <f t="shared" ref="E18:E19" si="3">+D18/C18</f>
        <v>0.80473809511626648</v>
      </c>
      <c r="F18" s="28">
        <f>+F40+F62+F83+F107+F128</f>
        <v>272981849991.13004</v>
      </c>
      <c r="G18" s="29">
        <f t="shared" si="1"/>
        <v>0.62121697380392904</v>
      </c>
      <c r="H18" s="28">
        <f>+H40+H62+H83+H107+H128</f>
        <v>269882066824.64999</v>
      </c>
      <c r="I18" s="30">
        <f>+H18/C18</f>
        <v>0.61416288607541647</v>
      </c>
    </row>
    <row r="19" spans="2:9" s="1" customFormat="1" ht="18" customHeight="1" x14ac:dyDescent="0.3">
      <c r="B19" s="27" t="s">
        <v>14</v>
      </c>
      <c r="C19" s="28">
        <f t="shared" si="0"/>
        <v>982257863844</v>
      </c>
      <c r="D19" s="28">
        <f t="shared" si="0"/>
        <v>822652533733.5</v>
      </c>
      <c r="E19" s="29">
        <f t="shared" si="3"/>
        <v>0.83751178179842178</v>
      </c>
      <c r="F19" s="28">
        <f>+F41+F63+F84+F108+F129</f>
        <v>623043520483.1001</v>
      </c>
      <c r="G19" s="29">
        <f t="shared" si="1"/>
        <v>0.63429730971545617</v>
      </c>
      <c r="H19" s="28">
        <f>+H41+H63+H84+H108+H129</f>
        <v>619352311254.37</v>
      </c>
      <c r="I19" s="30">
        <f t="shared" si="2"/>
        <v>0.6305394276311278</v>
      </c>
    </row>
    <row r="20" spans="2:9" s="1" customFormat="1" ht="18" customHeight="1" x14ac:dyDescent="0.3">
      <c r="B20" s="31" t="s">
        <v>9</v>
      </c>
      <c r="C20" s="28">
        <f>+C85</f>
        <v>91595400000</v>
      </c>
      <c r="D20" s="28">
        <f>+D85</f>
        <v>72846169715.660004</v>
      </c>
      <c r="E20" s="32">
        <f>+D20/C20</f>
        <v>0.79530380036180859</v>
      </c>
      <c r="F20" s="28">
        <f>+F85</f>
        <v>62316397297.559998</v>
      </c>
      <c r="G20" s="32">
        <f t="shared" si="1"/>
        <v>0.68034417992126239</v>
      </c>
      <c r="H20" s="28">
        <f>+H85</f>
        <v>57622263685.440002</v>
      </c>
      <c r="I20" s="33">
        <f t="shared" si="2"/>
        <v>0.62909560617061555</v>
      </c>
    </row>
    <row r="21" spans="2:9" s="1" customFormat="1" ht="30" customHeight="1" x14ac:dyDescent="0.25">
      <c r="B21" s="34" t="s">
        <v>15</v>
      </c>
      <c r="C21" s="39">
        <f>+C42+C64+C86+C109+C130</f>
        <v>30722408528</v>
      </c>
      <c r="D21" s="39">
        <f>+D42+D64+D86+D109+D130</f>
        <v>29770392834.59</v>
      </c>
      <c r="E21" s="40">
        <f>+D21/C21</f>
        <v>0.96901233532708397</v>
      </c>
      <c r="F21" s="39">
        <f>+F42+F64+F86+F109+F130</f>
        <v>29730078233.59</v>
      </c>
      <c r="G21" s="40">
        <f t="shared" si="1"/>
        <v>0.96770011395735456</v>
      </c>
      <c r="H21" s="39">
        <f>+H42+H64+H86+H109+H130</f>
        <v>29730078233.59</v>
      </c>
      <c r="I21" s="41">
        <f t="shared" si="2"/>
        <v>0.96770011395735456</v>
      </c>
    </row>
    <row r="22" spans="2:9" s="5" customFormat="1" ht="18" x14ac:dyDescent="0.25">
      <c r="B22" s="17" t="s">
        <v>10</v>
      </c>
      <c r="C22" s="18">
        <f>+C43+C65+C87+C110+C131</f>
        <v>506953086874</v>
      </c>
      <c r="D22" s="18">
        <f>+D43+D65+D87+D110+D131</f>
        <v>322300057666.34003</v>
      </c>
      <c r="E22" s="19">
        <f>+D22/C22</f>
        <v>0.63575913829368924</v>
      </c>
      <c r="F22" s="18">
        <f>+F43+F65+F87+F110+F131</f>
        <v>80576465621.73999</v>
      </c>
      <c r="G22" s="19">
        <f>+F22/C22</f>
        <v>0.15894264717588505</v>
      </c>
      <c r="H22" s="18">
        <f>+H43+H65+H87+H110+H131</f>
        <v>80257437574.470001</v>
      </c>
      <c r="I22" s="19">
        <f>+H22/C22</f>
        <v>0.15831334230423078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3250547457517</v>
      </c>
      <c r="D24" s="21">
        <f>+D22+D16</f>
        <v>2559161285921.5996</v>
      </c>
      <c r="E24" s="22">
        <f>+D24/C24</f>
        <v>0.78730162207090792</v>
      </c>
      <c r="F24" s="21">
        <f>+F22+F16</f>
        <v>2023264903389.8804</v>
      </c>
      <c r="G24" s="22">
        <f>+F24/C24</f>
        <v>0.62243819843670101</v>
      </c>
      <c r="H24" s="21">
        <f>+H22+H16</f>
        <v>2008451923834.1201</v>
      </c>
      <c r="I24" s="22">
        <f>+H24/C24</f>
        <v>0.61788112620522051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5" t="s">
        <v>16</v>
      </c>
      <c r="E32" s="45"/>
      <c r="F32" s="45"/>
      <c r="G32" s="45"/>
      <c r="H32" s="45"/>
      <c r="I32" s="45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80640900000</v>
      </c>
      <c r="D38" s="18">
        <f>+D39+D40+D41+D42</f>
        <v>56310185842.360001</v>
      </c>
      <c r="E38" s="19">
        <f>+D38/C38</f>
        <v>0.69828320172964342</v>
      </c>
      <c r="F38" s="18">
        <f>+F39+F40+F41+F42</f>
        <v>49951760745.229996</v>
      </c>
      <c r="G38" s="19">
        <f>+F38/C38</f>
        <v>0.61943456416322229</v>
      </c>
      <c r="H38" s="18">
        <f>+H39+H40+H41+H42</f>
        <v>49447924710.229996</v>
      </c>
      <c r="I38" s="19">
        <f>+H38/C38</f>
        <v>0.61318666719034631</v>
      </c>
    </row>
    <row r="39" spans="2:9" ht="18" customHeight="1" x14ac:dyDescent="0.3">
      <c r="B39" s="23" t="s">
        <v>8</v>
      </c>
      <c r="C39" s="24">
        <v>33791600000</v>
      </c>
      <c r="D39" s="24">
        <v>30318894754</v>
      </c>
      <c r="E39" s="25">
        <f>+D39/C39</f>
        <v>0.89723170119201223</v>
      </c>
      <c r="F39" s="24">
        <v>30027006120</v>
      </c>
      <c r="G39" s="25">
        <f t="shared" ref="G39:G42" si="4">+F39/C39</f>
        <v>0.88859379609133626</v>
      </c>
      <c r="H39" s="24">
        <v>29534479820</v>
      </c>
      <c r="I39" s="26">
        <f t="shared" ref="I39" si="5">+H39/C39</f>
        <v>0.87401838977734114</v>
      </c>
    </row>
    <row r="40" spans="2:9" ht="18" customHeight="1" x14ac:dyDescent="0.3">
      <c r="B40" s="27" t="s">
        <v>13</v>
      </c>
      <c r="C40" s="28">
        <v>18750976000</v>
      </c>
      <c r="D40" s="28">
        <v>9649360381.7600002</v>
      </c>
      <c r="E40" s="29">
        <f t="shared" ref="E40:E41" si="6">+D40/C40</f>
        <v>0.5146057667483549</v>
      </c>
      <c r="F40" s="28">
        <v>7126538301.9899998</v>
      </c>
      <c r="G40" s="29">
        <f t="shared" si="4"/>
        <v>0.38006225926533105</v>
      </c>
      <c r="H40" s="28">
        <v>7115228566.9899998</v>
      </c>
      <c r="I40" s="30">
        <f>+H40/C40</f>
        <v>0.37945910479486505</v>
      </c>
    </row>
    <row r="41" spans="2:9" ht="18" customHeight="1" x14ac:dyDescent="0.3">
      <c r="B41" s="27" t="s">
        <v>14</v>
      </c>
      <c r="C41" s="28">
        <v>27782424000</v>
      </c>
      <c r="D41" s="28">
        <v>16049660113.6</v>
      </c>
      <c r="E41" s="29">
        <f t="shared" si="6"/>
        <v>0.57769113715923426</v>
      </c>
      <c r="F41" s="28">
        <v>12505945730.24</v>
      </c>
      <c r="G41" s="29">
        <f t="shared" si="4"/>
        <v>0.45013875428004407</v>
      </c>
      <c r="H41" s="28">
        <v>12505945730.24</v>
      </c>
      <c r="I41" s="30">
        <f t="shared" ref="I41:I42" si="7">+H41/C41</f>
        <v>0.45013875428004407</v>
      </c>
    </row>
    <row r="42" spans="2:9" ht="30" customHeight="1" x14ac:dyDescent="0.25">
      <c r="B42" s="34" t="s">
        <v>15</v>
      </c>
      <c r="C42" s="39">
        <v>315900000</v>
      </c>
      <c r="D42" s="39">
        <v>292270593</v>
      </c>
      <c r="E42" s="42">
        <f>+D42/C42</f>
        <v>0.92519972459639122</v>
      </c>
      <c r="F42" s="39">
        <v>292270593</v>
      </c>
      <c r="G42" s="44">
        <f t="shared" si="4"/>
        <v>0.92519972459639122</v>
      </c>
      <c r="H42" s="39">
        <v>292270593</v>
      </c>
      <c r="I42" s="43">
        <f t="shared" si="7"/>
        <v>0.92519972459639122</v>
      </c>
    </row>
    <row r="43" spans="2:9" ht="18" customHeight="1" x14ac:dyDescent="0.25">
      <c r="B43" s="17" t="s">
        <v>10</v>
      </c>
      <c r="C43" s="18">
        <v>32957097683</v>
      </c>
      <c r="D43" s="18">
        <v>23089698959.540001</v>
      </c>
      <c r="E43" s="19">
        <f>+D43/C43</f>
        <v>0.70059867472645132</v>
      </c>
      <c r="F43" s="18">
        <v>12694543163.049999</v>
      </c>
      <c r="G43" s="19">
        <f>+F43/C43</f>
        <v>0.38518389225754324</v>
      </c>
      <c r="H43" s="18">
        <v>12483263963.049999</v>
      </c>
      <c r="I43" s="19">
        <f>+H43/C43</f>
        <v>0.37877315785270566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113597997683</v>
      </c>
      <c r="D45" s="21">
        <f>+D43+D38</f>
        <v>79399884801.899994</v>
      </c>
      <c r="E45" s="22">
        <f>+D45/C45</f>
        <v>0.69895496770522947</v>
      </c>
      <c r="F45" s="21">
        <f>+F43+F38</f>
        <v>62646303908.279999</v>
      </c>
      <c r="G45" s="22">
        <f>+F45/C45</f>
        <v>0.55147366314586943</v>
      </c>
      <c r="H45" s="21">
        <f>+H43+H38</f>
        <v>61931188673.279999</v>
      </c>
      <c r="I45" s="22">
        <f>+H45/C45</f>
        <v>0.54517852371044062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5" t="s">
        <v>16</v>
      </c>
      <c r="E53" s="45"/>
      <c r="F53" s="45"/>
      <c r="G53" s="45"/>
      <c r="H53" s="45"/>
      <c r="I53" s="45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359137952000</v>
      </c>
      <c r="D60" s="18">
        <f>+D61+D62+D63+D64</f>
        <v>276122504317.28003</v>
      </c>
      <c r="E60" s="19">
        <f>+D60/C60</f>
        <v>0.76884802282683851</v>
      </c>
      <c r="F60" s="18">
        <f>+F61+F62+F63+F64</f>
        <v>255957020467.50998</v>
      </c>
      <c r="G60" s="19">
        <f>+F60/C60</f>
        <v>0.71269833511639002</v>
      </c>
      <c r="H60" s="18">
        <f>+H61+H62+H63+H64</f>
        <v>255611974809.50998</v>
      </c>
      <c r="I60" s="19">
        <f>+H60/C60</f>
        <v>0.7117375743388713</v>
      </c>
    </row>
    <row r="61" spans="2:9" ht="18" customHeight="1" x14ac:dyDescent="0.3">
      <c r="B61" s="23" t="s">
        <v>8</v>
      </c>
      <c r="C61" s="24">
        <v>157624600000</v>
      </c>
      <c r="D61" s="24">
        <v>140875664128</v>
      </c>
      <c r="E61" s="25">
        <f>+D61/C61</f>
        <v>0.89374161221027681</v>
      </c>
      <c r="F61" s="24">
        <v>140875664128</v>
      </c>
      <c r="G61" s="25">
        <f t="shared" ref="G61:G64" si="8">+F61/C61</f>
        <v>0.89374161221027681</v>
      </c>
      <c r="H61" s="24">
        <v>140875664128</v>
      </c>
      <c r="I61" s="26">
        <f t="shared" ref="I61" si="9">+H61/C61</f>
        <v>0.89374161221027681</v>
      </c>
    </row>
    <row r="62" spans="2:9" ht="18" customHeight="1" x14ac:dyDescent="0.3">
      <c r="B62" s="27" t="s">
        <v>13</v>
      </c>
      <c r="C62" s="28">
        <v>101427452000</v>
      </c>
      <c r="D62" s="28">
        <v>74569155028.210007</v>
      </c>
      <c r="E62" s="29">
        <f t="shared" ref="E62:E63" si="10">+D62/C62</f>
        <v>0.73519696648013999</v>
      </c>
      <c r="F62" s="28">
        <v>55341639716.169998</v>
      </c>
      <c r="G62" s="29">
        <f t="shared" si="8"/>
        <v>0.54562782190535553</v>
      </c>
      <c r="H62" s="28">
        <v>54996594058.169998</v>
      </c>
      <c r="I62" s="30">
        <f>+H62/C62</f>
        <v>0.54222592575992146</v>
      </c>
    </row>
    <row r="63" spans="2:9" ht="18" customHeight="1" x14ac:dyDescent="0.3">
      <c r="B63" s="27" t="s">
        <v>14</v>
      </c>
      <c r="C63" s="28">
        <v>96052600000</v>
      </c>
      <c r="D63" s="28">
        <v>57244454346.790001</v>
      </c>
      <c r="E63" s="29">
        <f t="shared" si="10"/>
        <v>0.59596985762790389</v>
      </c>
      <c r="F63" s="28">
        <v>56306485809.059998</v>
      </c>
      <c r="G63" s="29">
        <f t="shared" si="8"/>
        <v>0.58620470251778711</v>
      </c>
      <c r="H63" s="28">
        <v>56306485809.059998</v>
      </c>
      <c r="I63" s="30">
        <f t="shared" ref="I63:I64" si="11">+H63/C63</f>
        <v>0.58620470251778711</v>
      </c>
    </row>
    <row r="64" spans="2:9" ht="30" customHeight="1" x14ac:dyDescent="0.25">
      <c r="B64" s="34" t="s">
        <v>15</v>
      </c>
      <c r="C64" s="39">
        <v>4033300000</v>
      </c>
      <c r="D64" s="39">
        <v>3433230814.2800002</v>
      </c>
      <c r="E64" s="42">
        <f>+D64/C64</f>
        <v>0.85122128636104433</v>
      </c>
      <c r="F64" s="39">
        <v>3433230814.2800002</v>
      </c>
      <c r="G64" s="42">
        <f t="shared" si="8"/>
        <v>0.85122128636104433</v>
      </c>
      <c r="H64" s="39">
        <v>3433230814.2800002</v>
      </c>
      <c r="I64" s="43">
        <f t="shared" si="11"/>
        <v>0.85122128636104433</v>
      </c>
    </row>
    <row r="65" spans="2:9" ht="18" customHeight="1" x14ac:dyDescent="0.25">
      <c r="B65" s="17" t="s">
        <v>10</v>
      </c>
      <c r="C65" s="18">
        <v>83454348849</v>
      </c>
      <c r="D65" s="18">
        <v>52393574373.279999</v>
      </c>
      <c r="E65" s="19">
        <f>+D65/C65</f>
        <v>0.62781119373514604</v>
      </c>
      <c r="F65" s="18">
        <v>28067989971.459999</v>
      </c>
      <c r="G65" s="19">
        <f>+F65/C65</f>
        <v>0.33632746955159215</v>
      </c>
      <c r="H65" s="18">
        <v>28022381247.689999</v>
      </c>
      <c r="I65" s="19">
        <f>+H65/C65</f>
        <v>0.33578095850214978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442592300849</v>
      </c>
      <c r="D67" s="21">
        <f>+D65+D60</f>
        <v>328516078690.56006</v>
      </c>
      <c r="E67" s="22">
        <f>+D67/C67</f>
        <v>0.74225439091549061</v>
      </c>
      <c r="F67" s="21">
        <f>+F65+F60</f>
        <v>284025010438.96997</v>
      </c>
      <c r="G67" s="22">
        <f>+F67/C67</f>
        <v>0.64173057211826934</v>
      </c>
      <c r="H67" s="21">
        <f>+H65+H60</f>
        <v>283634356057.19995</v>
      </c>
      <c r="I67" s="22">
        <f>+H67/C67</f>
        <v>0.64084792146885539</v>
      </c>
    </row>
    <row r="75" spans="2:9" ht="24" x14ac:dyDescent="0.35">
      <c r="B75" s="10"/>
      <c r="C75" s="10"/>
      <c r="D75" s="45" t="s">
        <v>16</v>
      </c>
      <c r="E75" s="45"/>
      <c r="F75" s="45"/>
      <c r="G75" s="45"/>
      <c r="H75" s="45"/>
      <c r="I75" s="45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1377294300000</v>
      </c>
      <c r="D81" s="18">
        <f>+D82+D83+D84+D85+D86</f>
        <v>1088209773782.0699</v>
      </c>
      <c r="E81" s="19">
        <f>+D81/C81</f>
        <v>0.79010693196223203</v>
      </c>
      <c r="F81" s="18">
        <f>+F82+F83+F84+F85+F86</f>
        <v>1040185506345.73</v>
      </c>
      <c r="G81" s="19">
        <f>+F81/C81</f>
        <v>0.75523837305195407</v>
      </c>
      <c r="H81" s="18">
        <f>+H82+H83+H84+H85+H86</f>
        <v>1030535754744.22</v>
      </c>
      <c r="I81" s="19">
        <f>+H81/C81</f>
        <v>0.74823206248963636</v>
      </c>
    </row>
    <row r="82" spans="2:9" ht="18" customHeight="1" x14ac:dyDescent="0.3">
      <c r="B82" s="23" t="s">
        <v>8</v>
      </c>
      <c r="C82" s="24">
        <v>963337900000</v>
      </c>
      <c r="D82" s="24">
        <v>748736118310.81995</v>
      </c>
      <c r="E82" s="25">
        <f>+D82/C82</f>
        <v>0.77723104043847957</v>
      </c>
      <c r="F82" s="24">
        <v>745726380536.76001</v>
      </c>
      <c r="G82" s="25">
        <f t="shared" ref="G82:G86" si="12">+F82/C82</f>
        <v>0.77410675998189216</v>
      </c>
      <c r="H82" s="24">
        <v>743210081335.59998</v>
      </c>
      <c r="I82" s="26">
        <f t="shared" ref="I82" si="13">+H82/C82</f>
        <v>0.77149469706901386</v>
      </c>
    </row>
    <row r="83" spans="2:9" ht="18" customHeight="1" x14ac:dyDescent="0.3">
      <c r="B83" s="27" t="s">
        <v>13</v>
      </c>
      <c r="C83" s="28">
        <v>217476700000</v>
      </c>
      <c r="D83" s="28">
        <v>187678493503.48001</v>
      </c>
      <c r="E83" s="29">
        <f t="shared" ref="E83:E84" si="14">+D83/C83</f>
        <v>0.86298207349789657</v>
      </c>
      <c r="F83" s="28">
        <v>163819026871.39001</v>
      </c>
      <c r="G83" s="29">
        <f t="shared" si="12"/>
        <v>0.75327162344927068</v>
      </c>
      <c r="H83" s="28">
        <v>161465587692.35999</v>
      </c>
      <c r="I83" s="30">
        <f>+H83/C83</f>
        <v>0.74245005415458298</v>
      </c>
    </row>
    <row r="84" spans="2:9" ht="18" customHeight="1" x14ac:dyDescent="0.25">
      <c r="B84" s="27" t="s">
        <v>14</v>
      </c>
      <c r="C84" s="39">
        <v>79928700000</v>
      </c>
      <c r="D84" s="39">
        <v>54304515037.110001</v>
      </c>
      <c r="E84" s="42">
        <f t="shared" si="14"/>
        <v>0.67941196387668013</v>
      </c>
      <c r="F84" s="39">
        <v>43719223226.019997</v>
      </c>
      <c r="G84" s="42">
        <f t="shared" si="12"/>
        <v>0.54697778427548549</v>
      </c>
      <c r="H84" s="39">
        <v>43633343616.82</v>
      </c>
      <c r="I84" s="43">
        <f t="shared" ref="I84:I86" si="15">+H84/C84</f>
        <v>0.54590333155449799</v>
      </c>
    </row>
    <row r="85" spans="2:9" ht="18" customHeight="1" x14ac:dyDescent="0.25">
      <c r="B85" s="31" t="s">
        <v>9</v>
      </c>
      <c r="C85" s="39">
        <v>91595400000</v>
      </c>
      <c r="D85" s="39">
        <v>72846169715.660004</v>
      </c>
      <c r="E85" s="42">
        <f>+D85/C85</f>
        <v>0.79530380036180859</v>
      </c>
      <c r="F85" s="39">
        <v>62316397297.559998</v>
      </c>
      <c r="G85" s="42">
        <f t="shared" si="12"/>
        <v>0.68034417992126239</v>
      </c>
      <c r="H85" s="39">
        <v>57622263685.440002</v>
      </c>
      <c r="I85" s="43">
        <f t="shared" si="15"/>
        <v>0.62909560617061555</v>
      </c>
    </row>
    <row r="86" spans="2:9" ht="30" customHeight="1" x14ac:dyDescent="0.25">
      <c r="B86" s="34" t="s">
        <v>15</v>
      </c>
      <c r="C86" s="39">
        <v>24955600000</v>
      </c>
      <c r="D86" s="39">
        <v>24644477215</v>
      </c>
      <c r="E86" s="42">
        <f>+D86/C86</f>
        <v>0.98753294711407458</v>
      </c>
      <c r="F86" s="39">
        <v>24604478414</v>
      </c>
      <c r="G86" s="42">
        <f t="shared" si="12"/>
        <v>0.98593014850374261</v>
      </c>
      <c r="H86" s="39">
        <v>24604478414</v>
      </c>
      <c r="I86" s="43">
        <f t="shared" si="15"/>
        <v>0.98593014850374261</v>
      </c>
    </row>
    <row r="87" spans="2:9" ht="18" customHeight="1" x14ac:dyDescent="0.25">
      <c r="B87" s="17" t="s">
        <v>10</v>
      </c>
      <c r="C87" s="18">
        <v>2115927818</v>
      </c>
      <c r="D87" s="18">
        <v>1544896944.6400001</v>
      </c>
      <c r="E87" s="19">
        <f>+D87/C87</f>
        <v>0.73012743227708732</v>
      </c>
      <c r="F87" s="18">
        <v>334999453</v>
      </c>
      <c r="G87" s="19">
        <f>+F87/C87</f>
        <v>0.15832272261378247</v>
      </c>
      <c r="H87" s="18">
        <v>334999453</v>
      </c>
      <c r="I87" s="19">
        <f>+H87/C87</f>
        <v>0.15832272261378247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1379410227818</v>
      </c>
      <c r="D89" s="21">
        <f>+D87+D81</f>
        <v>1089754670726.71</v>
      </c>
      <c r="E89" s="22">
        <f>+D89/C89</f>
        <v>0.79001492721314859</v>
      </c>
      <c r="F89" s="21">
        <f>+F87+F81</f>
        <v>1040520505798.73</v>
      </c>
      <c r="G89" s="22">
        <f>+F89/C89</f>
        <v>0.75432274229593199</v>
      </c>
      <c r="H89" s="21">
        <f>+H87+H81</f>
        <v>1030870754197.22</v>
      </c>
      <c r="I89" s="22">
        <f>+H89/C89</f>
        <v>0.747327178969731</v>
      </c>
    </row>
    <row r="98" spans="2:9" ht="24" x14ac:dyDescent="0.35">
      <c r="D98" s="45" t="s">
        <v>16</v>
      </c>
      <c r="E98" s="45"/>
      <c r="F98" s="45"/>
      <c r="G98" s="45"/>
      <c r="H98" s="45"/>
      <c r="I98" s="45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82030618643</v>
      </c>
      <c r="D105" s="18">
        <f>+D106+D107+D108+D109</f>
        <v>69463448646.220001</v>
      </c>
      <c r="E105" s="19">
        <f>+D105/C105</f>
        <v>0.84679903425484648</v>
      </c>
      <c r="F105" s="18">
        <f>+F106+F107+F108+F109</f>
        <v>46834833559.57</v>
      </c>
      <c r="G105" s="19">
        <f>+F105/C105</f>
        <v>0.5709433176823494</v>
      </c>
      <c r="H105" s="18">
        <f>+H106+H107+H108+H109</f>
        <v>46834833559.57</v>
      </c>
      <c r="I105" s="19">
        <f>+H105/C105</f>
        <v>0.5709433176823494</v>
      </c>
    </row>
    <row r="106" spans="2:9" ht="18" customHeight="1" x14ac:dyDescent="0.3">
      <c r="B106" s="23" t="s">
        <v>8</v>
      </c>
      <c r="C106" s="24">
        <v>24014133333</v>
      </c>
      <c r="D106" s="24">
        <v>20431486500</v>
      </c>
      <c r="E106" s="25">
        <f>+D106/C106</f>
        <v>0.85081090442365626</v>
      </c>
      <c r="F106" s="24">
        <v>20419197413</v>
      </c>
      <c r="G106" s="25">
        <f t="shared" ref="G106:G109" si="16">+F106/C106</f>
        <v>0.85029916049229759</v>
      </c>
      <c r="H106" s="24">
        <v>20419197413</v>
      </c>
      <c r="I106" s="26">
        <f t="shared" ref="I106" si="17">+H106/C106</f>
        <v>0.85029916049229759</v>
      </c>
    </row>
    <row r="107" spans="2:9" ht="18" customHeight="1" x14ac:dyDescent="0.3">
      <c r="B107" s="27" t="s">
        <v>13</v>
      </c>
      <c r="C107" s="28">
        <v>11406258139</v>
      </c>
      <c r="D107" s="28">
        <v>10398998802.23</v>
      </c>
      <c r="E107" s="29">
        <f t="shared" ref="E107:E108" si="18">+D107/C107</f>
        <v>0.91169239513123035</v>
      </c>
      <c r="F107" s="28">
        <v>6853454449.0100002</v>
      </c>
      <c r="G107" s="29">
        <f t="shared" si="16"/>
        <v>0.60085037226860893</v>
      </c>
      <c r="H107" s="28">
        <v>6853454449.0100002</v>
      </c>
      <c r="I107" s="30">
        <f>+H107/C107</f>
        <v>0.60085037226860893</v>
      </c>
    </row>
    <row r="108" spans="2:9" ht="18" customHeight="1" x14ac:dyDescent="0.3">
      <c r="B108" s="27" t="s">
        <v>14</v>
      </c>
      <c r="C108" s="28">
        <v>46426818643</v>
      </c>
      <c r="D108" s="28">
        <v>38449554816.68</v>
      </c>
      <c r="E108" s="29">
        <f t="shared" si="18"/>
        <v>0.82817552312465481</v>
      </c>
      <c r="F108" s="28">
        <v>19378773170.25</v>
      </c>
      <c r="G108" s="29">
        <f t="shared" si="16"/>
        <v>0.41740471858008371</v>
      </c>
      <c r="H108" s="28">
        <v>19378773170.25</v>
      </c>
      <c r="I108" s="30">
        <f t="shared" ref="I108:I109" si="19">+H108/C108</f>
        <v>0.41740471858008371</v>
      </c>
    </row>
    <row r="109" spans="2:9" ht="30" customHeight="1" x14ac:dyDescent="0.25">
      <c r="B109" s="34" t="s">
        <v>15</v>
      </c>
      <c r="C109" s="39">
        <v>183408528</v>
      </c>
      <c r="D109" s="39">
        <v>183408527.31</v>
      </c>
      <c r="E109" s="40">
        <f>+D109/C109</f>
        <v>0.9999999962379067</v>
      </c>
      <c r="F109" s="39">
        <v>183408527.31</v>
      </c>
      <c r="G109" s="40">
        <f t="shared" si="16"/>
        <v>0.9999999962379067</v>
      </c>
      <c r="H109" s="39">
        <v>183408527.31</v>
      </c>
      <c r="I109" s="41">
        <f t="shared" si="19"/>
        <v>0.9999999962379067</v>
      </c>
    </row>
    <row r="110" spans="2:9" ht="18" customHeight="1" x14ac:dyDescent="0.25">
      <c r="B110" s="17" t="s">
        <v>10</v>
      </c>
      <c r="C110" s="18">
        <v>9171272524</v>
      </c>
      <c r="D110" s="18">
        <v>4054187558</v>
      </c>
      <c r="E110" s="19">
        <f>+D110/C110</f>
        <v>0.44205289368413497</v>
      </c>
      <c r="F110" s="18">
        <v>1597198444.8</v>
      </c>
      <c r="G110" s="19">
        <f>+F110/C110</f>
        <v>0.17415232625792595</v>
      </c>
      <c r="H110" s="18">
        <v>1597198444.8</v>
      </c>
      <c r="I110" s="19">
        <f>+H110/C110</f>
        <v>0.17415232625792595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91201891167</v>
      </c>
      <c r="D112" s="21">
        <f>+D110+D105</f>
        <v>73517636204.220001</v>
      </c>
      <c r="E112" s="22">
        <f>+D112/C112</f>
        <v>0.80609771643442873</v>
      </c>
      <c r="F112" s="21">
        <f>+F110+F105</f>
        <v>48432032004.370003</v>
      </c>
      <c r="G112" s="22">
        <f>+F112/C112</f>
        <v>0.53104197056271552</v>
      </c>
      <c r="H112" s="21">
        <f>+H110+H105</f>
        <v>48432032004.370003</v>
      </c>
      <c r="I112" s="22">
        <f>+H112/C112</f>
        <v>0.53104197056271552</v>
      </c>
    </row>
    <row r="115" spans="2:9" x14ac:dyDescent="0.25">
      <c r="F115" s="16"/>
    </row>
    <row r="119" spans="2:9" ht="24" x14ac:dyDescent="0.35">
      <c r="D119" s="45" t="s">
        <v>16</v>
      </c>
      <c r="E119" s="45"/>
      <c r="F119" s="45"/>
      <c r="G119" s="45"/>
      <c r="H119" s="45"/>
      <c r="I119" s="45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844490600000</v>
      </c>
      <c r="D126" s="18">
        <f>+D127+D128+D129+D130</f>
        <v>746755315667.32996</v>
      </c>
      <c r="E126" s="19">
        <f>+D126/C126</f>
        <v>0.88426717321344961</v>
      </c>
      <c r="F126" s="18">
        <f>+F127+F128+F129+F130</f>
        <v>549759316650.1001</v>
      </c>
      <c r="G126" s="19">
        <f>+F126/C126</f>
        <v>0.6509951876907808</v>
      </c>
      <c r="H126" s="18">
        <f>+H127+H128+H129+H130</f>
        <v>545763998436.12</v>
      </c>
      <c r="I126" s="19">
        <f>+H126/C126</f>
        <v>0.64626414839445223</v>
      </c>
    </row>
    <row r="127" spans="2:9" ht="18" customHeight="1" x14ac:dyDescent="0.3">
      <c r="B127" s="23" t="s">
        <v>8</v>
      </c>
      <c r="C127" s="24">
        <v>20819700000</v>
      </c>
      <c r="D127" s="24">
        <v>17603291567</v>
      </c>
      <c r="E127" s="25">
        <f>+D127/C127</f>
        <v>0.84551129780928636</v>
      </c>
      <c r="F127" s="24">
        <v>17568343565</v>
      </c>
      <c r="G127" s="25">
        <f t="shared" ref="G127:G130" si="20">+F127/C127</f>
        <v>0.84383269523576232</v>
      </c>
      <c r="H127" s="24">
        <v>17568343565</v>
      </c>
      <c r="I127" s="26">
        <f t="shared" ref="I127" si="21">+H127/C127</f>
        <v>0.84383269523576232</v>
      </c>
    </row>
    <row r="128" spans="2:9" ht="18" customHeight="1" x14ac:dyDescent="0.3">
      <c r="B128" s="27" t="s">
        <v>13</v>
      </c>
      <c r="C128" s="28">
        <v>90369378799</v>
      </c>
      <c r="D128" s="28">
        <v>71330668996.009995</v>
      </c>
      <c r="E128" s="29">
        <f t="shared" ref="E128:E129" si="22">+D128/C128</f>
        <v>0.78932344057232051</v>
      </c>
      <c r="F128" s="28">
        <v>39841190652.57</v>
      </c>
      <c r="G128" s="29">
        <f t="shared" si="20"/>
        <v>0.44087047163602799</v>
      </c>
      <c r="H128" s="28">
        <v>39451202058.120003</v>
      </c>
      <c r="I128" s="30">
        <f>+H128/C128</f>
        <v>0.43655497672355981</v>
      </c>
    </row>
    <row r="129" spans="2:9" ht="18" customHeight="1" x14ac:dyDescent="0.3">
      <c r="B129" s="27" t="s">
        <v>14</v>
      </c>
      <c r="C129" s="28">
        <v>732067321201</v>
      </c>
      <c r="D129" s="28">
        <v>656604349419.31995</v>
      </c>
      <c r="E129" s="29">
        <f t="shared" si="22"/>
        <v>0.89691798882939</v>
      </c>
      <c r="F129" s="28">
        <v>491133092547.53003</v>
      </c>
      <c r="G129" s="29">
        <f t="shared" si="20"/>
        <v>0.67088514720449066</v>
      </c>
      <c r="H129" s="28">
        <v>487527762928</v>
      </c>
      <c r="I129" s="30">
        <f t="shared" ref="I129:I130" si="23">+H129/C129</f>
        <v>0.66596028645040695</v>
      </c>
    </row>
    <row r="130" spans="2:9" ht="30" customHeight="1" x14ac:dyDescent="0.25">
      <c r="B130" s="34" t="s">
        <v>15</v>
      </c>
      <c r="C130" s="39">
        <v>1234200000</v>
      </c>
      <c r="D130" s="39">
        <v>1217005685</v>
      </c>
      <c r="E130" s="40">
        <f>+D130/C130</f>
        <v>0.98606845324906822</v>
      </c>
      <c r="F130" s="39">
        <v>1216689885</v>
      </c>
      <c r="G130" s="40">
        <f t="shared" si="20"/>
        <v>0.98581257899854158</v>
      </c>
      <c r="H130" s="39">
        <v>1216689885</v>
      </c>
      <c r="I130" s="41">
        <f t="shared" si="23"/>
        <v>0.98581257899854158</v>
      </c>
    </row>
    <row r="131" spans="2:9" ht="18" customHeight="1" x14ac:dyDescent="0.25">
      <c r="B131" s="17" t="s">
        <v>10</v>
      </c>
      <c r="C131" s="18">
        <v>379254440000</v>
      </c>
      <c r="D131" s="18">
        <v>241217699830.88</v>
      </c>
      <c r="E131" s="19">
        <f>+D131/C131</f>
        <v>0.63603131404573665</v>
      </c>
      <c r="F131" s="18">
        <v>37881734589.43</v>
      </c>
      <c r="G131" s="19">
        <f>+F131/C131</f>
        <v>9.9884749113102009E-2</v>
      </c>
      <c r="H131" s="18">
        <v>37819594465.93</v>
      </c>
      <c r="I131" s="19">
        <f>+H131/C131</f>
        <v>9.9720901002319187E-2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1223745040000</v>
      </c>
      <c r="D133" s="8">
        <f>+D126+D131</f>
        <v>987973015498.20996</v>
      </c>
      <c r="E133" s="9">
        <f>+D133/C133</f>
        <v>0.80733566486872954</v>
      </c>
      <c r="F133" s="8">
        <f>+F126+F131</f>
        <v>587641051239.53015</v>
      </c>
      <c r="G133" s="9">
        <f>+F133/C133</f>
        <v>0.480198923821199</v>
      </c>
      <c r="H133" s="8">
        <f>+H126+H131</f>
        <v>583583592902.05005</v>
      </c>
      <c r="I133" s="9">
        <f>+H133/C133</f>
        <v>0.47688331623558616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2020</Anio>
    <_dlc_DocId xmlns="81cc8fc0-8d1e-4295-8f37-5d076116407c">2TV4CCKVFCYA-94321226-92</_dlc_DocId>
    <_dlc_DocIdUrl xmlns="81cc8fc0-8d1e-4295-8f37-5d076116407c">
      <Url>https://www.minjusticia.gov.co/ministerio/_layouts/15/DocIdRedir.aspx?ID=2TV4CCKVFCYA-94321226-92</Url>
      <Description>2TV4CCKVFCYA-94321226-92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F075FB1-EA5B-4E48-A94A-5B1E7C953AD1}"/>
</file>

<file path=customXml/itemProps2.xml><?xml version="1.0" encoding="utf-8"?>
<ds:datastoreItem xmlns:ds="http://schemas.openxmlformats.org/officeDocument/2006/customXml" ds:itemID="{B4C85D5D-FBC5-4B91-8A31-4D67B5D4A427}"/>
</file>

<file path=customXml/itemProps3.xml><?xml version="1.0" encoding="utf-8"?>
<ds:datastoreItem xmlns:ds="http://schemas.openxmlformats.org/officeDocument/2006/customXml" ds:itemID="{207FD5C9-725C-485B-AC5B-08CB074B6B7A}"/>
</file>

<file path=customXml/itemProps4.xml><?xml version="1.0" encoding="utf-8"?>
<ds:datastoreItem xmlns:ds="http://schemas.openxmlformats.org/officeDocument/2006/customXml" ds:itemID="{091CDB14-167E-4B2D-BEC3-AC3E40A23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2020-12-01T21:53:43Z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c01a2052-5233-41ae-a115-5058fd119015</vt:lpwstr>
  </property>
</Properties>
</file>