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9230" windowHeight="430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H22" i="1" l="1"/>
  <c r="E87" i="1" l="1"/>
  <c r="E39" i="1"/>
  <c r="G39" i="1"/>
  <c r="D22" i="1"/>
  <c r="F21" i="1"/>
  <c r="H21" i="1"/>
  <c r="H20" i="1"/>
  <c r="H18" i="1"/>
  <c r="H17" i="1"/>
  <c r="F20" i="1"/>
  <c r="G20" i="1" s="1"/>
  <c r="F19" i="1"/>
  <c r="F18" i="1"/>
  <c r="F17" i="1"/>
  <c r="G17" i="1" s="1"/>
  <c r="D17" i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D105" i="1"/>
  <c r="C105" i="1"/>
  <c r="F60" i="1"/>
  <c r="D60" i="1"/>
  <c r="C60" i="1"/>
  <c r="C67" i="1" s="1"/>
  <c r="H38" i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G60" i="1"/>
  <c r="G21" i="1"/>
  <c r="E21" i="1"/>
  <c r="E127" i="1"/>
  <c r="E128" i="1"/>
  <c r="G131" i="1"/>
  <c r="I131" i="1"/>
  <c r="I106" i="1"/>
  <c r="I85" i="1"/>
  <c r="E85" i="1"/>
  <c r="G87" i="1"/>
  <c r="G106" i="1"/>
  <c r="I127" i="1"/>
  <c r="G85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I43" i="1"/>
  <c r="I87" i="1"/>
  <c r="E63" i="1"/>
  <c r="I65" i="1"/>
  <c r="G63" i="1"/>
  <c r="E126" i="1"/>
  <c r="E84" i="1"/>
  <c r="G108" i="1"/>
  <c r="I105" i="1"/>
  <c r="I108" i="1"/>
  <c r="I84" i="1"/>
  <c r="G126" i="1"/>
  <c r="G82" i="1"/>
  <c r="E107" i="1"/>
  <c r="H112" i="1"/>
  <c r="E65" i="1"/>
  <c r="D112" i="1"/>
  <c r="E105" i="1"/>
  <c r="G84" i="1"/>
  <c r="G105" i="1"/>
  <c r="F112" i="1"/>
  <c r="G83" i="1"/>
  <c r="C112" i="1"/>
  <c r="G112" i="1" s="1"/>
  <c r="E83" i="1"/>
  <c r="D81" i="1"/>
  <c r="H81" i="1"/>
  <c r="H89" i="1" s="1"/>
  <c r="F81" i="1"/>
  <c r="F89" i="1" s="1"/>
  <c r="I61" i="1"/>
  <c r="E40" i="1"/>
  <c r="G61" i="1"/>
  <c r="E112" i="1"/>
  <c r="C81" i="1"/>
  <c r="C89" i="1" s="1"/>
  <c r="G40" i="1"/>
  <c r="E61" i="1"/>
  <c r="I83" i="1"/>
  <c r="D67" i="1"/>
  <c r="D89" i="1"/>
  <c r="E41" i="1"/>
  <c r="I40" i="1"/>
  <c r="G81" i="1"/>
  <c r="G62" i="1"/>
  <c r="E81" i="1"/>
  <c r="I41" i="1"/>
  <c r="E62" i="1"/>
  <c r="G41" i="1"/>
  <c r="I62" i="1"/>
  <c r="F67" i="1"/>
  <c r="E60" i="1"/>
  <c r="I39" i="1"/>
  <c r="H45" i="1"/>
  <c r="E38" i="1"/>
  <c r="C20" i="1"/>
  <c r="C16" i="1"/>
  <c r="C24" i="1" s="1"/>
  <c r="D16" i="1"/>
  <c r="D24" i="1" s="1"/>
  <c r="G22" i="1"/>
  <c r="E22" i="1"/>
  <c r="I20" i="1"/>
  <c r="E20" i="1"/>
  <c r="G19" i="1"/>
  <c r="E19" i="1"/>
  <c r="I18" i="1"/>
  <c r="E18" i="1"/>
  <c r="I17" i="1"/>
  <c r="E17" i="1"/>
  <c r="I63" i="1"/>
  <c r="H60" i="1"/>
  <c r="I60" i="1" s="1"/>
  <c r="H19" i="1"/>
  <c r="I19" i="1"/>
  <c r="I126" i="1" l="1"/>
  <c r="I133" i="1"/>
  <c r="G133" i="1"/>
  <c r="E133" i="1"/>
  <c r="I112" i="1"/>
  <c r="G18" i="1"/>
  <c r="I21" i="1"/>
  <c r="H16" i="1"/>
  <c r="H24" i="1" s="1"/>
  <c r="I24" i="1" s="1"/>
  <c r="I81" i="1"/>
  <c r="I89" i="1"/>
  <c r="G89" i="1"/>
  <c r="E89" i="1"/>
  <c r="H67" i="1"/>
  <c r="F16" i="1"/>
  <c r="F24" i="1" s="1"/>
  <c r="G24" i="1" s="1"/>
  <c r="G67" i="1"/>
  <c r="E67" i="1"/>
  <c r="I67" i="1"/>
  <c r="E24" i="1"/>
  <c r="E45" i="1"/>
  <c r="G38" i="1"/>
  <c r="E16" i="1"/>
  <c r="G45" i="1"/>
  <c r="I45" i="1"/>
  <c r="I38" i="1"/>
  <c r="G16" i="1" l="1"/>
  <c r="I16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<sst xmlns="http://schemas.openxmlformats.org/spreadsheetml/2006/main" count="99" uniqueCount="17">
  <si>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</si>
  <si>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</si>
  <si>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</si>
  <si>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</si>
  <si>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</si>
  <si>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</si>
  <si>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</si>
  <si>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</si>
  <si>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</si>
  <si>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</si>
  <si>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</si>
  <si>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</si>
  <si>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</si>
  <si>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</si>
  <si>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</si>
  <si>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</si>
  <si>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31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</si>
</sst>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1</xdr:row>
      <xdr:rowOff>95250</xdr:rowOff>
    </xdr:from>
    <xdr:to>
      <xdr:col>1</xdr:col>
      <xdr:colOff>2000250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5" y="285750"/>
          <a:ext cx="1762125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topLeftCell="A20" zoomScale="70" zoomScaleNormal="70" workbookViewId="0">
      <selection activeCell="F1" sqref="F1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4" t="s">
        <v>16</v>
      </c>
      <c r="E8" s="44"/>
      <c r="F8" s="44"/>
      <c r="G8" s="44"/>
      <c r="H8" s="44"/>
      <c r="I8" s="44"/>
    </row>
    <row r="12" spans="2:9" s="15" customFormat="1" ht="21" customHeight="1" x14ac:dyDescent="0.35">
      <c r="B12" s="45" t="s">
        <v>0</v>
      </c>
      <c r="C12" s="45"/>
      <c r="D12" s="45"/>
      <c r="E12" s="45"/>
      <c r="F12" s="45"/>
      <c r="G12" s="45"/>
      <c r="H12" s="45"/>
      <c r="I12" s="45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2742043672000</v>
      </c>
      <c r="D16" s="18">
        <f>+D17+D18+D19+D20+D21</f>
        <v>1509466624466.9199</v>
      </c>
      <c r="E16" s="19">
        <f>+D16/C16</f>
        <v>0.550489636573126</v>
      </c>
      <c r="F16" s="18">
        <f>+F17+F18+F19+F20+F21</f>
        <v>1081397201880.2301</v>
      </c>
      <c r="G16" s="19">
        <f>+F16/C16</f>
        <v>0.39437635983801722</v>
      </c>
      <c r="H16" s="18">
        <f>+H17+H18+H19+H20+H21</f>
        <v>1066065966142.4801</v>
      </c>
      <c r="I16" s="19">
        <f>+H16/C16</f>
        <v>0.38878518859070899</v>
      </c>
    </row>
    <row r="17" spans="2:9" s="1" customFormat="1" ht="18" customHeight="1" x14ac:dyDescent="0.3">
      <c r="B17" s="23" t="s">
        <v>8</v>
      </c>
      <c r="C17" s="24">
        <f>+C39+C61+C82+C106+C127</f>
        <v>1198752933333</v>
      </c>
      <c r="D17" s="24">
        <f t="shared" ref="C17:D19" si="0">+D39+D61+D82+D106+D127</f>
        <v>570461158494.76001</v>
      </c>
      <c r="E17" s="25">
        <f>+D17/C17</f>
        <v>0.47587884261409547</v>
      </c>
      <c r="F17" s="24">
        <f>+F39+F61+F82+F106+F127</f>
        <v>567968194207.76001</v>
      </c>
      <c r="G17" s="25">
        <f t="shared" ref="G17:G21" si="1">+F17/C17</f>
        <v>0.47379921117572343</v>
      </c>
      <c r="H17" s="24">
        <f>+H39+H61+H82+H106+H127</f>
        <v>564187185084.76001</v>
      </c>
      <c r="I17" s="26">
        <f t="shared" ref="I17:I21" si="2">+H17/C17</f>
        <v>0.47064509240957592</v>
      </c>
    </row>
    <row r="18" spans="2:9" s="1" customFormat="1" ht="18" customHeight="1" x14ac:dyDescent="0.3">
      <c r="B18" s="27" t="s">
        <v>13</v>
      </c>
      <c r="C18" s="28">
        <f t="shared" si="0"/>
        <v>439590073466</v>
      </c>
      <c r="D18" s="28">
        <f t="shared" si="0"/>
        <v>276566674558.85999</v>
      </c>
      <c r="E18" s="29">
        <f t="shared" ref="E18:E19" si="3">+D18/C18</f>
        <v>0.62914676934862812</v>
      </c>
      <c r="F18" s="28">
        <f>+F40+F62+F83+F107+F128</f>
        <v>159212103938.88</v>
      </c>
      <c r="G18" s="29">
        <f t="shared" si="1"/>
        <v>0.36218311911266177</v>
      </c>
      <c r="H18" s="28">
        <f>+H40+H62+H83+H107+H128</f>
        <v>155904596231.07996</v>
      </c>
      <c r="I18" s="30">
        <f>+H18/C18</f>
        <v>0.35465904632884837</v>
      </c>
    </row>
    <row r="19" spans="2:9" s="1" customFormat="1" ht="18" customHeight="1" x14ac:dyDescent="0.3">
      <c r="B19" s="27" t="s">
        <v>14</v>
      </c>
      <c r="C19" s="28">
        <f t="shared" si="0"/>
        <v>981542165201</v>
      </c>
      <c r="D19" s="28">
        <f t="shared" si="0"/>
        <v>577951676338.94995</v>
      </c>
      <c r="E19" s="29">
        <f t="shared" si="3"/>
        <v>0.58882001897554459</v>
      </c>
      <c r="F19" s="28">
        <f>+F41+F63+F84+F108+F129</f>
        <v>291768449922.66998</v>
      </c>
      <c r="G19" s="29">
        <f t="shared" si="1"/>
        <v>0.29725513611829574</v>
      </c>
      <c r="H19" s="28">
        <f>+H41+H63+H84+H108+H129</f>
        <v>287911962929.14996</v>
      </c>
      <c r="I19" s="30">
        <f t="shared" si="2"/>
        <v>0.29332612814467468</v>
      </c>
    </row>
    <row r="20" spans="2:9" s="1" customFormat="1" ht="18" customHeight="1" x14ac:dyDescent="0.3">
      <c r="B20" s="31" t="s">
        <v>9</v>
      </c>
      <c r="C20" s="28">
        <f>+C85</f>
        <v>91595400000</v>
      </c>
      <c r="D20" s="28">
        <f>+D85</f>
        <v>59520793527.040001</v>
      </c>
      <c r="E20" s="32">
        <f>+D20/C20</f>
        <v>0.64982295537810852</v>
      </c>
      <c r="F20" s="28">
        <f>+F85</f>
        <v>37507631107.610001</v>
      </c>
      <c r="G20" s="32">
        <f t="shared" si="1"/>
        <v>0.40949251935806819</v>
      </c>
      <c r="H20" s="28">
        <f>+H85</f>
        <v>33121576096.18</v>
      </c>
      <c r="I20" s="33">
        <f t="shared" si="2"/>
        <v>0.36160741801640695</v>
      </c>
    </row>
    <row r="21" spans="2:9" s="1" customFormat="1" ht="30" customHeight="1" x14ac:dyDescent="0.25">
      <c r="B21" s="34" t="s">
        <v>15</v>
      </c>
      <c r="C21" s="39">
        <f>+C42+C64+C86+C109+C130</f>
        <v>30563100000</v>
      </c>
      <c r="D21" s="39">
        <f>+D42+D64+D86+D109+D130</f>
        <v>24966321547.310001</v>
      </c>
      <c r="E21" s="40">
        <f>+D21/C21</f>
        <v>0.81687791969106538</v>
      </c>
      <c r="F21" s="39">
        <f>+F42+F64+F86+F109+F130</f>
        <v>24940822703.310001</v>
      </c>
      <c r="G21" s="40">
        <f t="shared" si="1"/>
        <v>0.81604361806590309</v>
      </c>
      <c r="H21" s="39">
        <f>+H42+H64+H86+H109+H130</f>
        <v>24940645801.310001</v>
      </c>
      <c r="I21" s="41">
        <f t="shared" si="2"/>
        <v>0.81603782997503527</v>
      </c>
    </row>
    <row r="22" spans="2:9" s="5" customFormat="1" ht="18" x14ac:dyDescent="0.25">
      <c r="B22" s="17" t="s">
        <v>10</v>
      </c>
      <c r="C22" s="18">
        <f>+C43+C65+C87+C110+C131</f>
        <v>506953086874</v>
      </c>
      <c r="D22" s="18">
        <f>+D43+D65+D87+D110+D131</f>
        <v>271582289073.67001</v>
      </c>
      <c r="E22" s="19">
        <f>+D22/C22</f>
        <v>0.53571483457831293</v>
      </c>
      <c r="F22" s="18">
        <f>+F43+F65+F87+F110+F131</f>
        <v>45427538320.900002</v>
      </c>
      <c r="G22" s="19">
        <f>+F22/C22</f>
        <v>8.9608958890096929E-2</v>
      </c>
      <c r="H22" s="18">
        <f>+H43+H65+H87+H110+H131</f>
        <v>35232679697</v>
      </c>
      <c r="I22" s="19">
        <f>+H22/C22</f>
        <v>6.9498895675443165E-2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3248996758874</v>
      </c>
      <c r="D24" s="21">
        <f>+D22+D16</f>
        <v>1781048913540.5898</v>
      </c>
      <c r="E24" s="22">
        <f>+D24/C24</f>
        <v>0.54818426909045159</v>
      </c>
      <c r="F24" s="21">
        <f>+F22+F16</f>
        <v>1126824740201.1301</v>
      </c>
      <c r="G24" s="22">
        <f>+F24/C24</f>
        <v>0.34682236512653591</v>
      </c>
      <c r="H24" s="21">
        <f>+H22+H16</f>
        <v>1101298645839.48</v>
      </c>
      <c r="I24" s="22">
        <f>+H24/C24</f>
        <v>0.33896575699298492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F28" s="16"/>
    </row>
    <row r="32" spans="2:9" ht="24" x14ac:dyDescent="0.35">
      <c r="B32" s="10"/>
      <c r="C32" s="10"/>
      <c r="D32" s="44" t="s">
        <v>16</v>
      </c>
      <c r="E32" s="44"/>
      <c r="F32" s="44"/>
      <c r="G32" s="44"/>
      <c r="H32" s="44"/>
      <c r="I32" s="44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79765900000</v>
      </c>
      <c r="D38" s="18">
        <f>+D39+D40+D41+D42</f>
        <v>39428284023.290001</v>
      </c>
      <c r="E38" s="19">
        <f>+D38/C38</f>
        <v>0.49429999565340577</v>
      </c>
      <c r="F38" s="18">
        <f>+F39+F40+F41+F42</f>
        <v>25307924528.339996</v>
      </c>
      <c r="G38" s="19">
        <f>+F38/C38</f>
        <v>0.31727748985894971</v>
      </c>
      <c r="H38" s="18">
        <f>+H39+H40+H41+H42</f>
        <v>25307924528.339996</v>
      </c>
      <c r="I38" s="19">
        <f>+H38/C38</f>
        <v>0.31727748985894971</v>
      </c>
    </row>
    <row r="39" spans="2:9" ht="18" customHeight="1" x14ac:dyDescent="0.3">
      <c r="B39" s="23" t="s">
        <v>8</v>
      </c>
      <c r="C39" s="24">
        <v>32956600000</v>
      </c>
      <c r="D39" s="24">
        <v>17598974859</v>
      </c>
      <c r="E39" s="25">
        <f>+D39/C39</f>
        <v>0.53400456536778673</v>
      </c>
      <c r="F39" s="24">
        <v>17597025262</v>
      </c>
      <c r="G39" s="25">
        <f t="shared" ref="G39:G42" si="4">+F39/C39</f>
        <v>0.53394540887106068</v>
      </c>
      <c r="H39" s="24">
        <v>17597025262</v>
      </c>
      <c r="I39" s="26">
        <f t="shared" ref="I39" si="5">+H39/C39</f>
        <v>0.53394540887106068</v>
      </c>
    </row>
    <row r="40" spans="2:9" ht="18" customHeight="1" x14ac:dyDescent="0.3">
      <c r="B40" s="27" t="s">
        <v>13</v>
      </c>
      <c r="C40" s="28">
        <v>18795976000</v>
      </c>
      <c r="D40" s="28">
        <v>7768049141.6899996</v>
      </c>
      <c r="E40" s="29">
        <f t="shared" ref="E40:E41" si="6">+D40/C40</f>
        <v>0.41328256333642899</v>
      </c>
      <c r="F40" s="28">
        <v>3192914937.0999999</v>
      </c>
      <c r="G40" s="29">
        <f t="shared" si="4"/>
        <v>0.16987226080199294</v>
      </c>
      <c r="H40" s="28">
        <v>3192914937.0999999</v>
      </c>
      <c r="I40" s="30">
        <f>+H40/C40</f>
        <v>0.16987226080199294</v>
      </c>
    </row>
    <row r="41" spans="2:9" ht="18" customHeight="1" x14ac:dyDescent="0.3">
      <c r="B41" s="27" t="s">
        <v>14</v>
      </c>
      <c r="C41" s="28">
        <v>27742424000</v>
      </c>
      <c r="D41" s="28">
        <v>13967049622.6</v>
      </c>
      <c r="E41" s="29">
        <f t="shared" si="6"/>
        <v>0.50345455114520632</v>
      </c>
      <c r="F41" s="28">
        <v>4423773929.2399998</v>
      </c>
      <c r="G41" s="29">
        <f t="shared" si="4"/>
        <v>0.15945881042118021</v>
      </c>
      <c r="H41" s="28">
        <v>4423773929.2399998</v>
      </c>
      <c r="I41" s="30">
        <f t="shared" ref="I41:I42" si="7">+H41/C41</f>
        <v>0.15945881042118021</v>
      </c>
    </row>
    <row r="42" spans="2:9" ht="30" customHeight="1" x14ac:dyDescent="0.25">
      <c r="B42" s="34" t="s">
        <v>15</v>
      </c>
      <c r="C42" s="39">
        <v>270900000</v>
      </c>
      <c r="D42" s="39">
        <v>94210400</v>
      </c>
      <c r="E42" s="42">
        <f>+D42/C42</f>
        <v>0.34776818014027316</v>
      </c>
      <c r="F42" s="39">
        <v>94210400</v>
      </c>
      <c r="G42" s="42">
        <f t="shared" si="4"/>
        <v>0.34776818014027316</v>
      </c>
      <c r="H42" s="39">
        <v>94210400</v>
      </c>
      <c r="I42" s="43">
        <f t="shared" si="7"/>
        <v>0.34776818014027316</v>
      </c>
    </row>
    <row r="43" spans="2:9" ht="18" customHeight="1" x14ac:dyDescent="0.25">
      <c r="B43" s="17" t="s">
        <v>10</v>
      </c>
      <c r="C43" s="18">
        <v>32957097683</v>
      </c>
      <c r="D43" s="18">
        <v>15474713326.84</v>
      </c>
      <c r="E43" s="19">
        <f>+D43/C43</f>
        <v>0.46954114332774516</v>
      </c>
      <c r="F43" s="18">
        <v>4581638883</v>
      </c>
      <c r="G43" s="19">
        <f>+F43/C43</f>
        <v>0.1390182754279152</v>
      </c>
      <c r="H43" s="18">
        <v>4581638883</v>
      </c>
      <c r="I43" s="19">
        <f>+H43/C43</f>
        <v>0.1390182754279152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112722997683</v>
      </c>
      <c r="D45" s="21">
        <f>+D43+D38</f>
        <v>54902997350.130005</v>
      </c>
      <c r="E45" s="22">
        <f>+D45/C45</f>
        <v>0.48706118962989614</v>
      </c>
      <c r="F45" s="21">
        <f>+F43+F38</f>
        <v>29889563411.339996</v>
      </c>
      <c r="G45" s="22">
        <f>+F45/C45</f>
        <v>0.26515940868956955</v>
      </c>
      <c r="H45" s="21">
        <f>+H43+H38</f>
        <v>29889563411.339996</v>
      </c>
      <c r="I45" s="22">
        <f>+H45/C45</f>
        <v>0.26515940868956955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4" t="s">
        <v>16</v>
      </c>
      <c r="E53" s="44"/>
      <c r="F53" s="44"/>
      <c r="G53" s="44"/>
      <c r="H53" s="44"/>
      <c r="I53" s="44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359137952000</v>
      </c>
      <c r="D60" s="18">
        <f>+D61+D62+D63+D64</f>
        <v>182000080647.35001</v>
      </c>
      <c r="E60" s="19">
        <f>+D60/C60</f>
        <v>0.50676927802759764</v>
      </c>
      <c r="F60" s="18">
        <f>+F61+F62+F63+F64</f>
        <v>148544891814.62</v>
      </c>
      <c r="G60" s="19">
        <f>+F60/C60</f>
        <v>0.4136151330913086</v>
      </c>
      <c r="H60" s="18">
        <f>+H61+H62+H63+H64</f>
        <v>148539328613.62</v>
      </c>
      <c r="I60" s="19">
        <f>+H60/C60</f>
        <v>0.41359964266216009</v>
      </c>
    </row>
    <row r="61" spans="2:9" ht="18" customHeight="1" x14ac:dyDescent="0.3">
      <c r="B61" s="23" t="s">
        <v>8</v>
      </c>
      <c r="C61" s="24">
        <v>157624600000</v>
      </c>
      <c r="D61" s="24">
        <v>79620247461</v>
      </c>
      <c r="E61" s="25">
        <f>+D61/C61</f>
        <v>0.50512577009553072</v>
      </c>
      <c r="F61" s="24">
        <v>79620247461</v>
      </c>
      <c r="G61" s="25">
        <f t="shared" ref="G61:G64" si="8">+F61/C61</f>
        <v>0.50512577009553072</v>
      </c>
      <c r="H61" s="24">
        <v>79620247461</v>
      </c>
      <c r="I61" s="26">
        <f t="shared" ref="I61" si="9">+H61/C61</f>
        <v>0.50512577009553072</v>
      </c>
    </row>
    <row r="62" spans="2:9" ht="18" customHeight="1" x14ac:dyDescent="0.3">
      <c r="B62" s="27" t="s">
        <v>13</v>
      </c>
      <c r="C62" s="28">
        <v>101427452000</v>
      </c>
      <c r="D62" s="28">
        <v>62621934295.290001</v>
      </c>
      <c r="E62" s="29">
        <f t="shared" ref="E62:E63" si="10">+D62/C62</f>
        <v>0.61740616628415357</v>
      </c>
      <c r="F62" s="28">
        <v>29166745462.560001</v>
      </c>
      <c r="G62" s="29">
        <f t="shared" si="8"/>
        <v>0.2875626360263886</v>
      </c>
      <c r="H62" s="28">
        <v>29161359163.560001</v>
      </c>
      <c r="I62" s="30">
        <f>+H62/C62</f>
        <v>0.28750953108395155</v>
      </c>
    </row>
    <row r="63" spans="2:9" ht="18" customHeight="1" x14ac:dyDescent="0.3">
      <c r="B63" s="27" t="s">
        <v>14</v>
      </c>
      <c r="C63" s="28">
        <v>96052600000</v>
      </c>
      <c r="D63" s="28">
        <v>37231691839.059998</v>
      </c>
      <c r="E63" s="29">
        <f t="shared" si="10"/>
        <v>0.38761774110289565</v>
      </c>
      <c r="F63" s="28">
        <v>37231691839.059998</v>
      </c>
      <c r="G63" s="29">
        <f t="shared" si="8"/>
        <v>0.38761774110289565</v>
      </c>
      <c r="H63" s="28">
        <v>37231691839.059998</v>
      </c>
      <c r="I63" s="30">
        <f t="shared" ref="I63:I64" si="11">+H63/C63</f>
        <v>0.38761774110289565</v>
      </c>
    </row>
    <row r="64" spans="2:9" ht="30" customHeight="1" x14ac:dyDescent="0.25">
      <c r="B64" s="34" t="s">
        <v>15</v>
      </c>
      <c r="C64" s="39">
        <v>4033300000</v>
      </c>
      <c r="D64" s="39">
        <v>2526207052</v>
      </c>
      <c r="E64" s="42">
        <f>+D64/C64</f>
        <v>0.62633750328515114</v>
      </c>
      <c r="F64" s="39">
        <v>2526207052</v>
      </c>
      <c r="G64" s="42">
        <f t="shared" si="8"/>
        <v>0.62633750328515114</v>
      </c>
      <c r="H64" s="39">
        <v>2526030150</v>
      </c>
      <c r="I64" s="43">
        <f t="shared" si="11"/>
        <v>0.62629364292266876</v>
      </c>
    </row>
    <row r="65" spans="2:9" ht="18" customHeight="1" x14ac:dyDescent="0.25">
      <c r="B65" s="17" t="s">
        <v>10</v>
      </c>
      <c r="C65" s="18">
        <v>83454348849</v>
      </c>
      <c r="D65" s="18">
        <v>41113880570.32</v>
      </c>
      <c r="E65" s="19">
        <f>+D65/C65</f>
        <v>0.49265114565461798</v>
      </c>
      <c r="F65" s="18">
        <v>10950761350.9</v>
      </c>
      <c r="G65" s="19">
        <f>+F65/C65</f>
        <v>0.13121858239783293</v>
      </c>
      <c r="H65" s="18">
        <v>9433840749</v>
      </c>
      <c r="I65" s="19">
        <f>+H65/C65</f>
        <v>0.1130419310570541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442592300849</v>
      </c>
      <c r="D67" s="21">
        <f>+D65+D60</f>
        <v>223113961217.67001</v>
      </c>
      <c r="E67" s="22">
        <f>+D67/C67</f>
        <v>0.50410719027349327</v>
      </c>
      <c r="F67" s="21">
        <f>+F65+F60</f>
        <v>159495653165.51999</v>
      </c>
      <c r="G67" s="22">
        <f>+F67/C67</f>
        <v>0.36036698528096495</v>
      </c>
      <c r="H67" s="21">
        <f>+H65+H60</f>
        <v>157973169362.62</v>
      </c>
      <c r="I67" s="22">
        <f>+H67/C67</f>
        <v>0.35692706145043401</v>
      </c>
    </row>
    <row r="75" spans="2:9" ht="24" x14ac:dyDescent="0.35">
      <c r="B75" s="10"/>
      <c r="C75" s="10"/>
      <c r="D75" s="44" t="s">
        <v>16</v>
      </c>
      <c r="E75" s="44"/>
      <c r="F75" s="44"/>
      <c r="G75" s="44"/>
      <c r="H75" s="44"/>
      <c r="I75" s="44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1377294300000</v>
      </c>
      <c r="D81" s="18">
        <f>+D82+D83+D84+D85+D86</f>
        <v>697270067423.72009</v>
      </c>
      <c r="E81" s="19">
        <f>+D81/C81</f>
        <v>0.50626076607136183</v>
      </c>
      <c r="F81" s="18">
        <f>+F82+F83+F84+F85+F86</f>
        <v>633969086591.34998</v>
      </c>
      <c r="G81" s="19">
        <f>+F81/C81</f>
        <v>0.46030037777064059</v>
      </c>
      <c r="H81" s="18">
        <f>+H82+H83+H84+H85+H86</f>
        <v>622697307416.14001</v>
      </c>
      <c r="I81" s="19">
        <f>+H81/C81</f>
        <v>0.45211637586544867</v>
      </c>
    </row>
    <row r="82" spans="2:9" ht="18" customHeight="1" x14ac:dyDescent="0.3">
      <c r="B82" s="23" t="s">
        <v>8</v>
      </c>
      <c r="C82" s="24">
        <v>963337900000</v>
      </c>
      <c r="D82" s="24">
        <v>450787638635.76001</v>
      </c>
      <c r="E82" s="25">
        <f>+D82/C82</f>
        <v>0.46794342736412636</v>
      </c>
      <c r="F82" s="24">
        <v>448351273020.76001</v>
      </c>
      <c r="G82" s="25">
        <f t="shared" ref="G82:G86" si="12">+F82/C82</f>
        <v>0.46541434009889987</v>
      </c>
      <c r="H82" s="24">
        <v>444741979702.76001</v>
      </c>
      <c r="I82" s="26">
        <f t="shared" ref="I82" si="13">+H82/C82</f>
        <v>0.46166768659549262</v>
      </c>
    </row>
    <row r="83" spans="2:9" ht="18" customHeight="1" x14ac:dyDescent="0.3">
      <c r="B83" s="27" t="s">
        <v>13</v>
      </c>
      <c r="C83" s="28">
        <v>217476700000</v>
      </c>
      <c r="D83" s="28">
        <v>133853408782.63</v>
      </c>
      <c r="E83" s="29">
        <f t="shared" ref="E83:E84" si="14">+D83/C83</f>
        <v>0.61548390601213832</v>
      </c>
      <c r="F83" s="28">
        <v>109120827395.12</v>
      </c>
      <c r="G83" s="29">
        <f t="shared" si="12"/>
        <v>0.50175870516298982</v>
      </c>
      <c r="H83" s="28">
        <v>106107836292.33998</v>
      </c>
      <c r="I83" s="30">
        <f>+H83/C83</f>
        <v>0.48790438834293504</v>
      </c>
    </row>
    <row r="84" spans="2:9" ht="18" customHeight="1" x14ac:dyDescent="0.25">
      <c r="B84" s="27" t="s">
        <v>14</v>
      </c>
      <c r="C84" s="39">
        <v>79928700000</v>
      </c>
      <c r="D84" s="39">
        <v>30771903976.289997</v>
      </c>
      <c r="E84" s="42">
        <f t="shared" si="14"/>
        <v>0.38499192375567221</v>
      </c>
      <c r="F84" s="39">
        <v>16678531409.859999</v>
      </c>
      <c r="G84" s="42">
        <f t="shared" si="12"/>
        <v>0.20866761763746938</v>
      </c>
      <c r="H84" s="39">
        <v>16415091666.859999</v>
      </c>
      <c r="I84" s="43">
        <f t="shared" ref="I84:I86" si="15">+H84/C84</f>
        <v>0.20537168334853437</v>
      </c>
    </row>
    <row r="85" spans="2:9" ht="18" customHeight="1" x14ac:dyDescent="0.25">
      <c r="B85" s="31" t="s">
        <v>9</v>
      </c>
      <c r="C85" s="39">
        <v>91595400000</v>
      </c>
      <c r="D85" s="39">
        <v>59520793527.040001</v>
      </c>
      <c r="E85" s="42">
        <f>+D85/C85</f>
        <v>0.64982295537810852</v>
      </c>
      <c r="F85" s="39">
        <v>37507631107.610001</v>
      </c>
      <c r="G85" s="42">
        <f t="shared" si="12"/>
        <v>0.40949251935806819</v>
      </c>
      <c r="H85" s="39">
        <v>33121576096.18</v>
      </c>
      <c r="I85" s="43">
        <f t="shared" si="15"/>
        <v>0.36160741801640695</v>
      </c>
    </row>
    <row r="86" spans="2:9" ht="30" customHeight="1" x14ac:dyDescent="0.25">
      <c r="B86" s="34" t="s">
        <v>15</v>
      </c>
      <c r="C86" s="39">
        <v>24955600000</v>
      </c>
      <c r="D86" s="39">
        <v>22336322502</v>
      </c>
      <c r="E86" s="42">
        <f>+D86/C86</f>
        <v>0.89504249555210058</v>
      </c>
      <c r="F86" s="39">
        <v>22310823658</v>
      </c>
      <c r="G86" s="42">
        <f t="shared" si="12"/>
        <v>0.89402072713138536</v>
      </c>
      <c r="H86" s="39">
        <v>22310823658</v>
      </c>
      <c r="I86" s="43">
        <f t="shared" si="15"/>
        <v>0.89402072713138536</v>
      </c>
    </row>
    <row r="87" spans="2:9" ht="18" customHeight="1" x14ac:dyDescent="0.25">
      <c r="B87" s="17" t="s">
        <v>10</v>
      </c>
      <c r="C87" s="18">
        <v>2115927818</v>
      </c>
      <c r="D87" s="18">
        <v>334999453</v>
      </c>
      <c r="E87" s="19">
        <f>+D87/C87</f>
        <v>0.15832272261378247</v>
      </c>
      <c r="F87" s="18">
        <v>260000000</v>
      </c>
      <c r="G87" s="19">
        <f>+F87/C87</f>
        <v>0.12287753759282539</v>
      </c>
      <c r="H87" s="18">
        <v>260000000</v>
      </c>
      <c r="I87" s="19">
        <f>+H87/C87</f>
        <v>0.12287753759282539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1379410227818</v>
      </c>
      <c r="D89" s="21">
        <f>+D87+D81</f>
        <v>697605066876.72009</v>
      </c>
      <c r="E89" s="22">
        <f>+D89/C89</f>
        <v>0.50572705117622374</v>
      </c>
      <c r="F89" s="21">
        <f>+F87+F81</f>
        <v>634229086591.34998</v>
      </c>
      <c r="G89" s="22">
        <f>+F89/C89</f>
        <v>0.45978279253054116</v>
      </c>
      <c r="H89" s="21">
        <f>+H87+H81</f>
        <v>622957307416.14001</v>
      </c>
      <c r="I89" s="22">
        <f>+H89/C89</f>
        <v>0.45161134436530603</v>
      </c>
    </row>
    <row r="98" spans="2:9" ht="24" x14ac:dyDescent="0.35">
      <c r="D98" s="44" t="s">
        <v>16</v>
      </c>
      <c r="E98" s="44"/>
      <c r="F98" s="44"/>
      <c r="G98" s="44"/>
      <c r="H98" s="44"/>
      <c r="I98" s="44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81354920000</v>
      </c>
      <c r="D105" s="18">
        <f>+D106+D107+D108+D109</f>
        <v>44407633209.239998</v>
      </c>
      <c r="E105" s="19">
        <f>+D105/C105</f>
        <v>0.54585061615499098</v>
      </c>
      <c r="F105" s="18">
        <f>+F106+F107+F108+F109</f>
        <v>25734713695.890003</v>
      </c>
      <c r="G105" s="19">
        <f>+F105/C105</f>
        <v>0.31632645814033133</v>
      </c>
      <c r="H105" s="18">
        <f>+H106+H107+H108+H109</f>
        <v>25478392515.890003</v>
      </c>
      <c r="I105" s="19">
        <f>+H105/C105</f>
        <v>0.3131758044367815</v>
      </c>
    </row>
    <row r="106" spans="2:9" ht="18" customHeight="1" x14ac:dyDescent="0.3">
      <c r="B106" s="23" t="s">
        <v>8</v>
      </c>
      <c r="C106" s="24">
        <v>24014133333</v>
      </c>
      <c r="D106" s="24">
        <v>11764208661</v>
      </c>
      <c r="E106" s="25">
        <f>+D106/C106</f>
        <v>0.48988687194610236</v>
      </c>
      <c r="F106" s="24">
        <v>11764208661</v>
      </c>
      <c r="G106" s="25">
        <f t="shared" ref="G106:G109" si="16">+F106/C106</f>
        <v>0.48988687194610236</v>
      </c>
      <c r="H106" s="24">
        <v>11689913078</v>
      </c>
      <c r="I106" s="26">
        <f t="shared" ref="I106" si="17">+H106/C106</f>
        <v>0.48679304457495576</v>
      </c>
    </row>
    <row r="107" spans="2:9" ht="18" customHeight="1" x14ac:dyDescent="0.3">
      <c r="B107" s="27" t="s">
        <v>13</v>
      </c>
      <c r="C107" s="28">
        <v>11520566667</v>
      </c>
      <c r="D107" s="28">
        <v>9409680737.25</v>
      </c>
      <c r="E107" s="29">
        <f t="shared" ref="E107:E108" si="18">+D107/C107</f>
        <v>0.81677238709129552</v>
      </c>
      <c r="F107" s="28">
        <v>4257234372.5900002</v>
      </c>
      <c r="G107" s="29">
        <f t="shared" si="16"/>
        <v>0.36953341755181218</v>
      </c>
      <c r="H107" s="28">
        <v>4075208775.5900002</v>
      </c>
      <c r="I107" s="30">
        <f>+H107/C107</f>
        <v>0.35373336168117503</v>
      </c>
    </row>
    <row r="108" spans="2:9" ht="18" customHeight="1" x14ac:dyDescent="0.3">
      <c r="B108" s="27" t="s">
        <v>14</v>
      </c>
      <c r="C108" s="28">
        <v>45751120000</v>
      </c>
      <c r="D108" s="28">
        <v>23225453322.68</v>
      </c>
      <c r="E108" s="29">
        <f t="shared" si="18"/>
        <v>0.50764775425563358</v>
      </c>
      <c r="F108" s="28">
        <v>9704980173.9899998</v>
      </c>
      <c r="G108" s="29">
        <f t="shared" si="16"/>
        <v>0.21212552116735064</v>
      </c>
      <c r="H108" s="28">
        <v>9704980173.9899998</v>
      </c>
      <c r="I108" s="30">
        <f t="shared" ref="I108:I109" si="19">+H108/C108</f>
        <v>0.21212552116735064</v>
      </c>
    </row>
    <row r="109" spans="2:9" ht="30" customHeight="1" x14ac:dyDescent="0.25">
      <c r="B109" s="34" t="s">
        <v>15</v>
      </c>
      <c r="C109" s="39">
        <v>69100000</v>
      </c>
      <c r="D109" s="39">
        <v>8290488.3099999996</v>
      </c>
      <c r="E109" s="40">
        <f>+D109/C109</f>
        <v>0.11997812315484804</v>
      </c>
      <c r="F109" s="39">
        <v>8290488.3099999996</v>
      </c>
      <c r="G109" s="40">
        <f t="shared" si="16"/>
        <v>0.11997812315484804</v>
      </c>
      <c r="H109" s="39">
        <v>8290488.3099999996</v>
      </c>
      <c r="I109" s="41">
        <f t="shared" si="19"/>
        <v>0.11997812315484804</v>
      </c>
    </row>
    <row r="110" spans="2:9" ht="18" customHeight="1" x14ac:dyDescent="0.25">
      <c r="B110" s="17" t="s">
        <v>10</v>
      </c>
      <c r="C110" s="18">
        <v>9171272524</v>
      </c>
      <c r="D110" s="18">
        <v>1412504248</v>
      </c>
      <c r="E110" s="19">
        <f>+D110/C110</f>
        <v>0.15401398707798339</v>
      </c>
      <c r="F110" s="18">
        <v>297217166</v>
      </c>
      <c r="G110" s="19">
        <f>+F110/C110</f>
        <v>3.2407407502309221E-2</v>
      </c>
      <c r="H110" s="18">
        <v>297217166</v>
      </c>
      <c r="I110" s="19">
        <f>+H110/C110</f>
        <v>3.2407407502309221E-2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90526192524</v>
      </c>
      <c r="D112" s="21">
        <f>+D110+D105</f>
        <v>45820137457.239998</v>
      </c>
      <c r="E112" s="22">
        <f>+D112/C112</f>
        <v>0.50615337041920017</v>
      </c>
      <c r="F112" s="21">
        <f>+F110+F105</f>
        <v>26031930861.890003</v>
      </c>
      <c r="G112" s="22">
        <f>+F112/C112</f>
        <v>0.28756241852310871</v>
      </c>
      <c r="H112" s="21">
        <f>+H110+H105</f>
        <v>25775609681.890003</v>
      </c>
      <c r="I112" s="22">
        <f>+H112/C112</f>
        <v>0.28473095977229418</v>
      </c>
    </row>
    <row r="115" spans="2:9" x14ac:dyDescent="0.25">
      <c r="F115" s="16"/>
    </row>
    <row r="119" spans="2:9" ht="24" x14ac:dyDescent="0.35">
      <c r="D119" s="44" t="s">
        <v>16</v>
      </c>
      <c r="E119" s="44"/>
      <c r="F119" s="44"/>
      <c r="G119" s="44"/>
      <c r="H119" s="44"/>
      <c r="I119" s="44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844490600000</v>
      </c>
      <c r="D126" s="18">
        <f>+D127+D128+D129+D130</f>
        <v>546360559163.32001</v>
      </c>
      <c r="E126" s="19">
        <f>+D126/C126</f>
        <v>0.64697056327603886</v>
      </c>
      <c r="F126" s="18">
        <f>+F127+F128+F129+F130</f>
        <v>247840585250.03</v>
      </c>
      <c r="G126" s="19">
        <f>+F126/C126</f>
        <v>0.29347938893580344</v>
      </c>
      <c r="H126" s="18">
        <f>+H127+H128+H129+H130</f>
        <v>244043013068.48996</v>
      </c>
      <c r="I126" s="19">
        <f>+H126/C126</f>
        <v>0.28898250977392759</v>
      </c>
    </row>
    <row r="127" spans="2:9" ht="18" customHeight="1" x14ac:dyDescent="0.3">
      <c r="B127" s="23" t="s">
        <v>8</v>
      </c>
      <c r="C127" s="24">
        <v>20819700000</v>
      </c>
      <c r="D127" s="24">
        <v>10690088878</v>
      </c>
      <c r="E127" s="25">
        <f>+D127/C127</f>
        <v>0.51346027454766396</v>
      </c>
      <c r="F127" s="24">
        <v>10635439803</v>
      </c>
      <c r="G127" s="25">
        <f t="shared" ref="G127:G130" si="20">+F127/C127</f>
        <v>0.51083540123056526</v>
      </c>
      <c r="H127" s="24">
        <v>10538019581</v>
      </c>
      <c r="I127" s="26">
        <f t="shared" ref="I127" si="21">+H127/C127</f>
        <v>0.50615616848465639</v>
      </c>
    </row>
    <row r="128" spans="2:9" ht="18" customHeight="1" x14ac:dyDescent="0.3">
      <c r="B128" s="27" t="s">
        <v>13</v>
      </c>
      <c r="C128" s="28">
        <v>90369378799</v>
      </c>
      <c r="D128" s="28">
        <v>62913601602</v>
      </c>
      <c r="E128" s="29">
        <f t="shared" ref="E128:E129" si="22">+D128/C128</f>
        <v>0.69618273842440292</v>
      </c>
      <c r="F128" s="28">
        <v>13474381771.51</v>
      </c>
      <c r="G128" s="29">
        <f t="shared" si="20"/>
        <v>0.14910340151258297</v>
      </c>
      <c r="H128" s="28">
        <v>13367277062.49</v>
      </c>
      <c r="I128" s="30">
        <f>+H128/C128</f>
        <v>0.14791821344950884</v>
      </c>
    </row>
    <row r="129" spans="2:9" ht="18" customHeight="1" x14ac:dyDescent="0.3">
      <c r="B129" s="27" t="s">
        <v>14</v>
      </c>
      <c r="C129" s="28">
        <v>732067321201</v>
      </c>
      <c r="D129" s="28">
        <v>472755577578.32001</v>
      </c>
      <c r="E129" s="29">
        <f t="shared" si="22"/>
        <v>0.64578156118584329</v>
      </c>
      <c r="F129" s="28">
        <v>223729472570.51999</v>
      </c>
      <c r="G129" s="29">
        <f t="shared" si="20"/>
        <v>0.30561324907042492</v>
      </c>
      <c r="H129" s="28">
        <v>220136425319.99997</v>
      </c>
      <c r="I129" s="30">
        <f t="shared" ref="I129:I130" si="23">+H129/C129</f>
        <v>0.30070516596595659</v>
      </c>
    </row>
    <row r="130" spans="2:9" ht="30" customHeight="1" x14ac:dyDescent="0.25">
      <c r="B130" s="34" t="s">
        <v>15</v>
      </c>
      <c r="C130" s="39">
        <v>1234200000</v>
      </c>
      <c r="D130" s="39">
        <v>1291105</v>
      </c>
      <c r="E130" s="40">
        <f>+D130/C130</f>
        <v>1.0461067898233673E-3</v>
      </c>
      <c r="F130" s="39">
        <v>1291105</v>
      </c>
      <c r="G130" s="40">
        <f t="shared" si="20"/>
        <v>1.0461067898233673E-3</v>
      </c>
      <c r="H130" s="39">
        <v>1291105</v>
      </c>
      <c r="I130" s="41">
        <f t="shared" si="23"/>
        <v>1.0461067898233673E-3</v>
      </c>
    </row>
    <row r="131" spans="2:9" ht="18" customHeight="1" x14ac:dyDescent="0.25">
      <c r="B131" s="17" t="s">
        <v>10</v>
      </c>
      <c r="C131" s="18">
        <v>379254440000</v>
      </c>
      <c r="D131" s="18">
        <v>213246191475.51001</v>
      </c>
      <c r="E131" s="19">
        <f>+D131/C131</f>
        <v>0.56227737630575925</v>
      </c>
      <c r="F131" s="18">
        <v>29337920921</v>
      </c>
      <c r="G131" s="19">
        <f>+F131/C131</f>
        <v>7.7356829154063431E-2</v>
      </c>
      <c r="H131" s="18">
        <v>20659982899</v>
      </c>
      <c r="I131" s="19">
        <f>+H131/C131</f>
        <v>5.4475256503259392E-2</v>
      </c>
    </row>
    <row r="132" spans="2:9" s="38" customFormat="1" ht="6" customHeight="1" x14ac:dyDescent="0.2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25">
      <c r="B133" s="7" t="s">
        <v>11</v>
      </c>
      <c r="C133" s="8">
        <f>+C126+C131</f>
        <v>1223745040000</v>
      </c>
      <c r="D133" s="8">
        <f>+D126+D131</f>
        <v>759606750638.83008</v>
      </c>
      <c r="E133" s="9">
        <f>+D133/C133</f>
        <v>0.62072304753842356</v>
      </c>
      <c r="F133" s="8">
        <f>+F126+F131</f>
        <v>277178506171.03003</v>
      </c>
      <c r="G133" s="9">
        <f>+F133/C133</f>
        <v>0.22650020805888621</v>
      </c>
      <c r="H133" s="8">
        <f>+H126+H131</f>
        <v>264702995967.48996</v>
      </c>
      <c r="I133" s="9">
        <f>+H133/C133</f>
        <v>0.2163056742338175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2020</Anio>
    <_dlc_DocId xmlns="81cc8fc0-8d1e-4295-8f37-5d076116407c">2TV4CCKVFCYA-94321226-55</_dlc_DocId>
    <_dlc_DocIdUrl xmlns="81cc8fc0-8d1e-4295-8f37-5d076116407c">
      <Url>https://www.minjusticia.gov.co/ministerio/_layouts/15/DocIdRedir.aspx?ID=2TV4CCKVFCYA-94321226-55</Url>
      <Description>2TV4CCKVFCYA-94321226-55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4C71DCB-A262-45AE-A919-D5AB73F7A3C8}"/>
</file>

<file path=customXml/itemProps2.xml><?xml version="1.0" encoding="utf-8"?>
<ds:datastoreItem xmlns:ds="http://schemas.openxmlformats.org/officeDocument/2006/customXml" ds:itemID="{CDCE950B-8026-49A9-B4E4-CCDBA4D43B77}"/>
</file>

<file path=customXml/itemProps3.xml><?xml version="1.0" encoding="utf-8"?>
<ds:datastoreItem xmlns:ds="http://schemas.openxmlformats.org/officeDocument/2006/customXml" ds:itemID="{EEF7F100-59DE-4836-9CBC-E7AA95730166}"/>
</file>

<file path=customXml/itemProps4.xml><?xml version="1.0" encoding="utf-8"?>
<ds:datastoreItem xmlns:ds="http://schemas.openxmlformats.org/officeDocument/2006/customXml" ds:itemID="{4F20FBD3-CDFB-4D70-A24A-6E5F065022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Usuario</cp:lastModifiedBy>
  <cp:lastPrinted>2018-11-01T21:31:39Z</cp:lastPrinted>
  <dcterms:created xsi:type="dcterms:W3CDTF">2018-02-21T20:39:46Z</dcterms:created>
  <dcterms:modified xsi:type="dcterms:W3CDTF">2020-08-03T19:52:32Z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5500</vt:r8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0x0101009A32B00B1C33AD4EA84353F89A0064FA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dlc_DocIdItemGuid">
    <vt:lpwstr>c5c8d54a-6c9b-457a-8e9e-4488dda2a1c7</vt:lpwstr>
  </property>
</Properties>
</file>