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NATTOV\Documents\2-Gestión de Proyectos y Presupuesto\"/>
    </mc:Choice>
  </mc:AlternateContent>
  <bookViews>
    <workbookView xWindow="-120" yWindow="-120" windowWidth="29040" windowHeight="15840" activeTab="1"/>
  </bookViews>
  <sheets>
    <sheet name="REP_EPG034_EjecucionPresupuesta" sheetId="2" r:id="rId1"/>
    <sheet name="EJECUCION SECTORIAL" sheetId="1" r:id="rId2"/>
  </sheets>
  <definedNames>
    <definedName name="_xlnm._FilterDatabase" localSheetId="0" hidden="1">REP_EPG034_EjecucionPresupuesta!$A$4:$AB$119</definedName>
    <definedName name="_xlnm.Print_Area" localSheetId="1">'EJECUCION SECTORIAL'!$A$1:$J$135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C40" i="1"/>
  <c r="H88" i="1" l="1"/>
  <c r="H89" i="1"/>
  <c r="H131" i="1" l="1"/>
  <c r="F131" i="1"/>
  <c r="D131" i="1"/>
  <c r="H130" i="1"/>
  <c r="F130" i="1"/>
  <c r="D130" i="1"/>
  <c r="H129" i="1"/>
  <c r="F129" i="1"/>
  <c r="D129" i="1"/>
  <c r="H128" i="1"/>
  <c r="F128" i="1"/>
  <c r="D128" i="1"/>
  <c r="C131" i="1"/>
  <c r="C130" i="1"/>
  <c r="C129" i="1"/>
  <c r="C128" i="1"/>
  <c r="H127" i="1"/>
  <c r="F127" i="1"/>
  <c r="D127" i="1"/>
  <c r="C127" i="1"/>
  <c r="H113" i="1"/>
  <c r="F113" i="1"/>
  <c r="D113" i="1"/>
  <c r="H112" i="1"/>
  <c r="F112" i="1"/>
  <c r="D112" i="1"/>
  <c r="H111" i="1"/>
  <c r="F111" i="1"/>
  <c r="D111" i="1"/>
  <c r="H110" i="1"/>
  <c r="F110" i="1"/>
  <c r="D110" i="1"/>
  <c r="H109" i="1"/>
  <c r="F109" i="1"/>
  <c r="D109" i="1"/>
  <c r="C113" i="1"/>
  <c r="C112" i="1"/>
  <c r="C111" i="1"/>
  <c r="C110" i="1"/>
  <c r="C109" i="1"/>
  <c r="F88" i="1"/>
  <c r="D88" i="1"/>
  <c r="H90" i="1"/>
  <c r="F90" i="1"/>
  <c r="D90" i="1"/>
  <c r="C90" i="1"/>
  <c r="F89" i="1" l="1"/>
  <c r="D89" i="1"/>
  <c r="C89" i="1"/>
  <c r="C88" i="1"/>
  <c r="H87" i="1"/>
  <c r="F87" i="1"/>
  <c r="D87" i="1"/>
  <c r="C87" i="1"/>
  <c r="H86" i="1"/>
  <c r="F86" i="1"/>
  <c r="D86" i="1"/>
  <c r="H85" i="1"/>
  <c r="F85" i="1"/>
  <c r="D85" i="1"/>
  <c r="H84" i="1"/>
  <c r="F84" i="1"/>
  <c r="D84" i="1"/>
  <c r="C86" i="1"/>
  <c r="C85" i="1"/>
  <c r="C84" i="1"/>
  <c r="H67" i="1"/>
  <c r="F67" i="1"/>
  <c r="D67" i="1"/>
  <c r="H66" i="1"/>
  <c r="F66" i="1"/>
  <c r="D66" i="1"/>
  <c r="H65" i="1"/>
  <c r="F65" i="1"/>
  <c r="D65" i="1"/>
  <c r="H83" i="1" l="1"/>
  <c r="H64" i="1"/>
  <c r="F64" i="1"/>
  <c r="D64" i="1"/>
  <c r="C67" i="1"/>
  <c r="C66" i="1"/>
  <c r="C65" i="1"/>
  <c r="C64" i="1"/>
  <c r="H63" i="1"/>
  <c r="F63" i="1"/>
  <c r="D63" i="1"/>
  <c r="C63" i="1"/>
  <c r="H62" i="1"/>
  <c r="F62" i="1"/>
  <c r="D62" i="1"/>
  <c r="C62" i="1"/>
  <c r="H44" i="1"/>
  <c r="F44" i="1"/>
  <c r="D44" i="1"/>
  <c r="C44" i="1"/>
  <c r="E66" i="1" l="1"/>
  <c r="D23" i="1"/>
  <c r="H23" i="1"/>
  <c r="H108" i="1"/>
  <c r="H115" i="1" s="1"/>
  <c r="F108" i="1"/>
  <c r="F115" i="1" s="1"/>
  <c r="D108" i="1"/>
  <c r="D115" i="1" s="1"/>
  <c r="C108" i="1"/>
  <c r="F23" i="1"/>
  <c r="C83" i="1"/>
  <c r="H42" i="1"/>
  <c r="F42" i="1"/>
  <c r="D42" i="1"/>
  <c r="C42" i="1"/>
  <c r="H41" i="1"/>
  <c r="F41" i="1"/>
  <c r="D41" i="1"/>
  <c r="C41" i="1"/>
  <c r="C126" i="1" l="1"/>
  <c r="C133" i="1" s="1"/>
  <c r="G66" i="1"/>
  <c r="I66" i="1"/>
  <c r="C23" i="1"/>
  <c r="H126" i="1"/>
  <c r="H133" i="1" s="1"/>
  <c r="F126" i="1"/>
  <c r="F133" i="1" s="1"/>
  <c r="D126" i="1" l="1"/>
  <c r="D133" i="1" s="1"/>
  <c r="E131" i="1"/>
  <c r="I128" i="1"/>
  <c r="F83" i="1"/>
  <c r="D83" i="1"/>
  <c r="C61" i="1"/>
  <c r="C69" i="1" s="1"/>
  <c r="H43" i="1"/>
  <c r="H22" i="1" s="1"/>
  <c r="F43" i="1"/>
  <c r="F22" i="1" s="1"/>
  <c r="D43" i="1"/>
  <c r="D22" i="1" s="1"/>
  <c r="C43" i="1"/>
  <c r="C22" i="1" s="1"/>
  <c r="H40" i="1"/>
  <c r="F40" i="1"/>
  <c r="D40" i="1"/>
  <c r="C38" i="1"/>
  <c r="C115" i="1" l="1"/>
  <c r="C92" i="1"/>
  <c r="D92" i="1"/>
  <c r="F92" i="1"/>
  <c r="H92" i="1"/>
  <c r="E22" i="1"/>
  <c r="G22" i="1"/>
  <c r="I22" i="1"/>
  <c r="G131" i="1"/>
  <c r="I131" i="1"/>
  <c r="I127" i="1"/>
  <c r="E128" i="1"/>
  <c r="G128" i="1"/>
  <c r="G127" i="1"/>
  <c r="E127" i="1"/>
  <c r="G129" i="1"/>
  <c r="G130" i="1"/>
  <c r="E129" i="1"/>
  <c r="E130" i="1"/>
  <c r="I129" i="1"/>
  <c r="I130" i="1"/>
  <c r="E89" i="1"/>
  <c r="G89" i="1"/>
  <c r="I89" i="1"/>
  <c r="E43" i="1"/>
  <c r="G43" i="1"/>
  <c r="I43" i="1"/>
  <c r="D39" i="1" l="1"/>
  <c r="C46" i="1"/>
  <c r="F39" i="1"/>
  <c r="F38" i="1" s="1"/>
  <c r="F46" i="1" s="1"/>
  <c r="D38" i="1" l="1"/>
  <c r="D46" i="1" s="1"/>
  <c r="H39" i="1"/>
  <c r="H38" i="1" s="1"/>
  <c r="H46" i="1" s="1"/>
  <c r="G40" i="1" l="1"/>
  <c r="C17" i="1" l="1"/>
  <c r="E90" i="1" l="1"/>
  <c r="E39" i="1"/>
  <c r="G39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1" i="1"/>
  <c r="F69" i="1" s="1"/>
  <c r="D61" i="1"/>
  <c r="D69" i="1" s="1"/>
  <c r="I112" i="1"/>
  <c r="G112" i="1"/>
  <c r="E112" i="1"/>
  <c r="I88" i="1"/>
  <c r="G88" i="1"/>
  <c r="E88" i="1"/>
  <c r="I65" i="1"/>
  <c r="G65" i="1"/>
  <c r="E65" i="1"/>
  <c r="I42" i="1"/>
  <c r="G42" i="1"/>
  <c r="E42" i="1"/>
  <c r="I109" i="1"/>
  <c r="G90" i="1"/>
  <c r="G109" i="1"/>
  <c r="E84" i="1"/>
  <c r="G110" i="1"/>
  <c r="E113" i="1"/>
  <c r="E111" i="1"/>
  <c r="E109" i="1"/>
  <c r="G44" i="1"/>
  <c r="G67" i="1"/>
  <c r="I110" i="1"/>
  <c r="I84" i="1"/>
  <c r="E44" i="1"/>
  <c r="I113" i="1"/>
  <c r="G113" i="1"/>
  <c r="I44" i="1"/>
  <c r="I90" i="1"/>
  <c r="E64" i="1"/>
  <c r="I67" i="1"/>
  <c r="G64" i="1"/>
  <c r="E86" i="1"/>
  <c r="G111" i="1"/>
  <c r="I111" i="1"/>
  <c r="I86" i="1"/>
  <c r="G84" i="1"/>
  <c r="E110" i="1"/>
  <c r="E67" i="1"/>
  <c r="G86" i="1"/>
  <c r="G85" i="1"/>
  <c r="E85" i="1"/>
  <c r="I62" i="1"/>
  <c r="E40" i="1"/>
  <c r="G62" i="1"/>
  <c r="E62" i="1"/>
  <c r="I85" i="1"/>
  <c r="E41" i="1"/>
  <c r="I40" i="1"/>
  <c r="G63" i="1"/>
  <c r="I41" i="1"/>
  <c r="E63" i="1"/>
  <c r="G41" i="1"/>
  <c r="I63" i="1"/>
  <c r="I39" i="1"/>
  <c r="I64" i="1"/>
  <c r="H61" i="1"/>
  <c r="H69" i="1" s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1" i="1"/>
  <c r="G23" i="1"/>
  <c r="E21" i="1"/>
  <c r="E108" i="1"/>
  <c r="G69" i="1"/>
  <c r="G108" i="1"/>
  <c r="G126" i="1"/>
  <c r="E126" i="1"/>
  <c r="E23" i="1"/>
  <c r="G115" i="1"/>
  <c r="G21" i="1"/>
  <c r="E115" i="1"/>
  <c r="I108" i="1"/>
  <c r="I115" i="1"/>
  <c r="E19" i="1"/>
  <c r="G19" i="1"/>
  <c r="I18" i="1"/>
  <c r="E61" i="1"/>
  <c r="I61" i="1"/>
  <c r="E18" i="1"/>
  <c r="E38" i="1"/>
  <c r="I126" i="1"/>
  <c r="I133" i="1"/>
  <c r="G133" i="1"/>
  <c r="E133" i="1"/>
  <c r="G18" i="1"/>
  <c r="I21" i="1"/>
  <c r="I69" i="1"/>
  <c r="E69" i="1"/>
  <c r="E46" i="1"/>
  <c r="G38" i="1"/>
  <c r="G46" i="1"/>
  <c r="I46" i="1"/>
  <c r="I38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<sst xmlns="http://schemas.openxmlformats.org/spreadsheetml/2006/main" count="1591" uniqueCount="242">
  <si>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</si>
  <si>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</si>
  <si>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</si>
  <si>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</si>
  <si>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</si>
  <si>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</si>
  <si>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</si>
  <si>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</si>
  <si>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</si>
  <si>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</si>
  <si>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</si>
  <si>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</si>
  <si>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</si>
  <si>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</si>
  <si>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</si>
  <si>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</si>
  <si>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</si>
  <si>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</si>
  <si>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</si>
  <si>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</si>
  <si>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</si>
  <si>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</si>
  <si>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</si>
  <si>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</si>
  <si>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</si>
  <si>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</si>
  <si>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</si>
  <si>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</si>
  <si>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</si>
  <si>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</si>
  <si>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</si>
  <si>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</si>
  <si>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</si>
  <si>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</si>
  <si>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</si>
  <si>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</si>
  <si>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</si>
  <si>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</si>
  <si>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</si>
  <si>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</si>
  <si>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</si>
  <si>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</si>
  <si>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</si>
  <si>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</si>
  <si>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</si>
  <si>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</si>
  <si>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</si>
  <si>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</si>
  <si>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</si>
  <si>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</si>
  <si>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</si>
  <si>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</si>
  <si>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</si>
  <si>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</si>
  <si>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</si>
  <si>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</si>
  <si>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</si>
  <si>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</si>
  <si>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</si>
  <si>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</si>
  <si>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</si>
  <si>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</si>
  <si>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</si>
  <si>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</si>
  <si>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</si>
  <si>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</si>
  <si>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</si>
  <si>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</si>
  <si>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</si>
  <si>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</si>
  <si>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</si>
  <si>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</si>
  <si>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</si>
  <si>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</si>
  <si>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</si>
  <si>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</si>
  <si>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</si>
  <si>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</si>
  <si>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</si>
  <si>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</si>
  <si>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</si>
  <si>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</si>
  <si>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</si>
  <si>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</si>
  <si>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</si>
  <si>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</si>
  <si>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</si>
  <si>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</si>
  <si>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</si>
  <si>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</si>
  <si>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</si>
  <si>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</si>
  <si>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</si>
  <si>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</si>
  <si>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</si>
  <si>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</si>
  <si>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</si>
  <si>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</si>
  <si>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</si>
  <si>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C-1202-0800-15</t>
  </si>
  <si>
    <t>15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</si>
  <si>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</si>
  <si>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</si>
  <si>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</si>
  <si>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</si>
  <si>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</si>
  <si>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</si>
  <si>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</si>
  <si>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</si>
  <si>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</si>
  <si>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</si>
  <si>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</si>
  <si>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</si>
  <si>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</si>
  <si>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</si>
  <si>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</si>
  <si>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</si>
  <si>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</si>
  <si>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</si>
  <si>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</si>
  <si>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</si>
  <si>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</si>
  <si>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</si>
  <si>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</si>
  <si>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</si>
  <si>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</si>
  <si>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</si>
  <si>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</si>
  <si>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</si>
  <si>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</si>
  <si>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</si>
  <si>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</si>
  <si>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</si>
  <si>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</si>
  <si>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</si>
  <si>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</si>
  <si>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</si>
  <si>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</si>
  <si>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</si>
  <si>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</si>
  <si>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</si>
  <si>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</si>
  <si>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</si>
  <si>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</si>
  <si>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</si>
  <si>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</si>
  <si>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</si>
  <si>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</si>
  <si>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</si>
  <si>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</si>
  <si>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</si>
  <si>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</si>
  <si>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</si>
  <si>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</si>
  <si>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</si>
  <si>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</si>
  <si>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</si>
  <si>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</si>
  <si>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</si>
  <si>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</si>
  <si>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</si>
  <si>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</si>
  <si>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</si>
  <si>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</si>
  <si>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</si>
  <si>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</si>
  <si>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</si>
  <si>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</si>
  <si>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</si>
  <si>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</si>
  <si>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</si>
  <si>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</si>
  <si>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</si>
  <si>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</si>
  <si>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</si>
  <si>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</si>
  <si>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</si>
  <si>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</si>
  <si>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</si>
  <si>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</si>
  <si>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</si>
  <si>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</si>
  <si>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</si>
  <si>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</si>
  <si>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</si>
  <si>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</si>
  <si>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</si>
  <si>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</si>
  <si>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</si>
  <si>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</si>
  <si>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</si>
  <si>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</si>
  <si>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</si>
  <si>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</si>
  <si>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</si>
  <si>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</si>
  <si>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</si>
  <si>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</si>
  <si>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</si>
  <si>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</si>
  <si>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</si>
  <si>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</si>
  <si>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</si>
  <si>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</si>
  <si>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</si>
  <si>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</si>
  <si>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</si>
  <si>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</si>
  <si>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</si>
  <si>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</si>
  <si>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</si>
  <si>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</si>
  <si>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</si>
  <si>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</si>
  <si>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</si>
  <si>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</si>
  <si>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</si>
  <si>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</si>
  <si>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</si>
  <si>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</si>
  <si>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</si>
  <si>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</si>
  <si>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</si>
  <si>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</si>
  <si>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</si>
  <si>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</si>
  <si>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</si>
  <si>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</si>
  <si>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</si>
  <si>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</si>
  <si>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</si>
  <si>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</si>
  <si>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</si>
  <si>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</si>
  <si>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</si>
  <si>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MEJORAMIENTO DEL ACCESO A LA JUSTICIA LOCAL Y RURAL A NIVEL NACIONAL</t>
  </si>
  <si>
    <t>FORTALECIMIENTO DE LA JUSTICIA CON ENFOQUE DIFERENCIAL A NIVEL NACIONAL</t>
  </si>
  <si>
    <t>INTEGRACION DE LA INFORMACION REGISTRAL Y CATASTRAL DE LOS BIENES INMUEBLES EN EL MARCO DE CATASTRO MULTIPROPOSITO A NIVEL  NACIONAL</t>
  </si>
  <si>
    <t>FORTALECIMIENTO DE LA INFRAESTRUCTURA FÍSICA DE LOS ERON  A CARGO DEL INPEC -  NACIONAL</t>
  </si>
  <si>
    <t>Enero-Junio</t>
  </si>
  <si>
    <t xml:space="preserve">Generada 4 de julio </t>
  </si>
  <si>
    <t>Ejecución Presupuestal a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</si>
</sst>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5" fontId="14" fillId="0" borderId="8" xfId="0" applyNumberFormat="1" applyFont="1" applyFill="1" applyBorder="1" applyAlignment="1">
      <alignment horizontal="right" vertical="center" wrapText="1" readingOrder="1"/>
    </xf>
    <xf numFmtId="0" fontId="12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29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:a16="http://schemas.microsoft.com/office/drawing/2014/main" xmlns="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3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:a16="http://schemas.microsoft.com/office/drawing/2014/main" xmlns="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0</xdr:rowOff>
    </xdr:from>
    <xdr:to>
      <xdr:col>1</xdr:col>
      <xdr:colOff>1644197</xdr:colOff>
      <xdr:row>78</xdr:row>
      <xdr:rowOff>7834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100</xdr:row>
      <xdr:rowOff>158750</xdr:rowOff>
    </xdr:from>
    <xdr:to>
      <xdr:col>1</xdr:col>
      <xdr:colOff>2335893</xdr:colOff>
      <xdr:row>103</xdr:row>
      <xdr:rowOff>137854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117</xdr:row>
      <xdr:rowOff>22678</xdr:rowOff>
    </xdr:from>
    <xdr:to>
      <xdr:col>1</xdr:col>
      <xdr:colOff>2839394</xdr:colOff>
      <xdr:row>121</xdr:row>
      <xdr:rowOff>107562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showGridLines="0" topLeftCell="N106" workbookViewId="0">
      <selection activeCell="L14" sqref="L14"/>
    </sheetView>
  </sheetViews>
  <sheetFormatPr baseColWidth="10" defaultRowHeight="15"/>
  <cols>
    <col min="1" max="1" width="13.42578125" style="68" customWidth="1"/>
    <col min="2" max="2" width="27" style="68" customWidth="1"/>
    <col min="3" max="3" width="21.5703125" style="68" customWidth="1"/>
    <col min="4" max="11" width="5.42578125" style="68" customWidth="1"/>
    <col min="12" max="12" width="7" style="68" customWidth="1"/>
    <col min="13" max="13" width="9.5703125" style="68" customWidth="1"/>
    <col min="14" max="14" width="8" style="68" customWidth="1"/>
    <col min="15" max="15" width="9.5703125" style="68" customWidth="1"/>
    <col min="16" max="16" width="27.5703125" style="68" customWidth="1"/>
    <col min="17" max="27" width="18.85546875" style="68" customWidth="1"/>
    <col min="28" max="28" width="0" style="68" hidden="1" customWidth="1"/>
    <col min="29" max="29" width="6.42578125" style="68" customWidth="1"/>
    <col min="30" max="16384" width="11.42578125" style="68"/>
  </cols>
  <sheetData>
    <row r="1" spans="1:27">
      <c r="A1" s="66" t="s">
        <v>16</v>
      </c>
      <c r="B1" s="66">
        <v>2023</v>
      </c>
      <c r="C1" s="67" t="s">
        <v>17</v>
      </c>
      <c r="D1" s="67" t="s">
        <v>17</v>
      </c>
      <c r="E1" s="67" t="s">
        <v>17</v>
      </c>
      <c r="F1" s="67" t="s">
        <v>17</v>
      </c>
      <c r="G1" s="67" t="s">
        <v>17</v>
      </c>
      <c r="H1" s="67" t="s">
        <v>17</v>
      </c>
      <c r="I1" s="67" t="s">
        <v>17</v>
      </c>
      <c r="J1" s="67" t="s">
        <v>17</v>
      </c>
      <c r="K1" s="67" t="s">
        <v>17</v>
      </c>
      <c r="L1" s="67" t="s">
        <v>17</v>
      </c>
      <c r="M1" s="67" t="s">
        <v>17</v>
      </c>
      <c r="N1" s="67" t="s">
        <v>17</v>
      </c>
      <c r="O1" s="67" t="s">
        <v>17</v>
      </c>
      <c r="P1" s="67" t="s">
        <v>17</v>
      </c>
      <c r="Q1" s="67" t="s">
        <v>17</v>
      </c>
      <c r="R1" s="67" t="s">
        <v>17</v>
      </c>
      <c r="S1" s="67" t="s">
        <v>17</v>
      </c>
      <c r="T1" s="67" t="s">
        <v>17</v>
      </c>
      <c r="U1" s="67" t="s">
        <v>17</v>
      </c>
      <c r="V1" s="67" t="s">
        <v>17</v>
      </c>
      <c r="W1" s="67" t="s">
        <v>17</v>
      </c>
      <c r="X1" s="67" t="s">
        <v>17</v>
      </c>
      <c r="Y1" s="67" t="s">
        <v>17</v>
      </c>
      <c r="Z1" s="67" t="s">
        <v>17</v>
      </c>
      <c r="AA1" s="67" t="s">
        <v>17</v>
      </c>
    </row>
    <row r="2" spans="1:27">
      <c r="A2" s="66" t="s">
        <v>18</v>
      </c>
      <c r="B2" s="66" t="s">
        <v>19</v>
      </c>
      <c r="C2" s="67" t="s">
        <v>17</v>
      </c>
      <c r="D2" s="67" t="s">
        <v>17</v>
      </c>
      <c r="E2" s="67" t="s">
        <v>17</v>
      </c>
      <c r="F2" s="67" t="s">
        <v>17</v>
      </c>
      <c r="G2" s="67" t="s">
        <v>17</v>
      </c>
      <c r="H2" s="67" t="s">
        <v>17</v>
      </c>
      <c r="I2" s="67" t="s">
        <v>17</v>
      </c>
      <c r="J2" s="67" t="s">
        <v>17</v>
      </c>
      <c r="K2" s="67" t="s">
        <v>17</v>
      </c>
      <c r="L2" s="67" t="s">
        <v>17</v>
      </c>
      <c r="M2" s="67" t="s">
        <v>17</v>
      </c>
      <c r="N2" s="67" t="s">
        <v>17</v>
      </c>
      <c r="O2" s="67" t="s">
        <v>17</v>
      </c>
      <c r="P2" s="67" t="s">
        <v>17</v>
      </c>
      <c r="Q2" s="67" t="s">
        <v>17</v>
      </c>
      <c r="R2" s="67" t="s">
        <v>17</v>
      </c>
      <c r="S2" s="67" t="s">
        <v>17</v>
      </c>
      <c r="T2" s="67" t="s">
        <v>17</v>
      </c>
      <c r="U2" s="67" t="s">
        <v>17</v>
      </c>
      <c r="V2" s="67" t="s">
        <v>17</v>
      </c>
      <c r="W2" s="67" t="s">
        <v>17</v>
      </c>
      <c r="X2" s="67" t="s">
        <v>17</v>
      </c>
      <c r="Y2" s="67" t="s">
        <v>17</v>
      </c>
      <c r="Z2" s="67" t="s">
        <v>17</v>
      </c>
      <c r="AA2" s="67" t="s">
        <v>17</v>
      </c>
    </row>
    <row r="3" spans="1:27">
      <c r="A3" s="66" t="s">
        <v>20</v>
      </c>
      <c r="B3" s="66" t="s">
        <v>239</v>
      </c>
      <c r="C3" s="67" t="s">
        <v>240</v>
      </c>
      <c r="D3" s="67" t="s">
        <v>17</v>
      </c>
      <c r="E3" s="67" t="s">
        <v>17</v>
      </c>
      <c r="F3" s="67" t="s">
        <v>17</v>
      </c>
      <c r="G3" s="67" t="s">
        <v>17</v>
      </c>
      <c r="H3" s="67" t="s">
        <v>17</v>
      </c>
      <c r="I3" s="67" t="s">
        <v>17</v>
      </c>
      <c r="J3" s="67" t="s">
        <v>17</v>
      </c>
      <c r="K3" s="67" t="s">
        <v>17</v>
      </c>
      <c r="L3" s="67" t="s">
        <v>17</v>
      </c>
      <c r="M3" s="67" t="s">
        <v>17</v>
      </c>
      <c r="N3" s="67" t="s">
        <v>17</v>
      </c>
      <c r="O3" s="67" t="s">
        <v>17</v>
      </c>
      <c r="P3" s="67" t="s">
        <v>17</v>
      </c>
      <c r="Q3" s="67" t="s">
        <v>17</v>
      </c>
      <c r="R3" s="67" t="s">
        <v>17</v>
      </c>
      <c r="S3" s="67" t="s">
        <v>17</v>
      </c>
      <c r="T3" s="67" t="s">
        <v>17</v>
      </c>
      <c r="U3" s="67" t="s">
        <v>17</v>
      </c>
      <c r="V3" s="67" t="s">
        <v>17</v>
      </c>
      <c r="W3" s="67" t="s">
        <v>17</v>
      </c>
      <c r="X3" s="67" t="s">
        <v>17</v>
      </c>
      <c r="Y3" s="67" t="s">
        <v>17</v>
      </c>
      <c r="Z3" s="67" t="s">
        <v>17</v>
      </c>
      <c r="AA3" s="67" t="s">
        <v>17</v>
      </c>
    </row>
    <row r="4" spans="1:27" ht="24">
      <c r="A4" s="66" t="s">
        <v>21</v>
      </c>
      <c r="B4" s="66" t="s">
        <v>22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30</v>
      </c>
      <c r="K4" s="66" t="s">
        <v>31</v>
      </c>
      <c r="L4" s="66" t="s">
        <v>32</v>
      </c>
      <c r="M4" s="66" t="s">
        <v>33</v>
      </c>
      <c r="N4" s="66" t="s">
        <v>34</v>
      </c>
      <c r="O4" s="66" t="s">
        <v>35</v>
      </c>
      <c r="P4" s="66" t="s">
        <v>36</v>
      </c>
      <c r="Q4" s="66" t="s">
        <v>37</v>
      </c>
      <c r="R4" s="66" t="s">
        <v>38</v>
      </c>
      <c r="S4" s="66" t="s">
        <v>39</v>
      </c>
      <c r="T4" s="66" t="s">
        <v>40</v>
      </c>
      <c r="U4" s="66" t="s">
        <v>41</v>
      </c>
      <c r="V4" s="66" t="s">
        <v>42</v>
      </c>
      <c r="W4" s="66" t="s">
        <v>43</v>
      </c>
      <c r="X4" s="66" t="s">
        <v>44</v>
      </c>
      <c r="Y4" s="66" t="s">
        <v>45</v>
      </c>
      <c r="Z4" s="66" t="s">
        <v>46</v>
      </c>
      <c r="AA4" s="66" t="s">
        <v>47</v>
      </c>
    </row>
    <row r="5" spans="1:27" ht="22.5">
      <c r="A5" s="69" t="s">
        <v>48</v>
      </c>
      <c r="B5" s="70" t="s">
        <v>49</v>
      </c>
      <c r="C5" s="71" t="s">
        <v>50</v>
      </c>
      <c r="D5" s="69" t="s">
        <v>51</v>
      </c>
      <c r="E5" s="69" t="s">
        <v>52</v>
      </c>
      <c r="F5" s="69" t="s">
        <v>52</v>
      </c>
      <c r="G5" s="69" t="s">
        <v>52</v>
      </c>
      <c r="H5" s="69"/>
      <c r="I5" s="69"/>
      <c r="J5" s="69"/>
      <c r="K5" s="69"/>
      <c r="L5" s="69"/>
      <c r="M5" s="69" t="s">
        <v>53</v>
      </c>
      <c r="N5" s="69" t="s">
        <v>54</v>
      </c>
      <c r="O5" s="69" t="s">
        <v>55</v>
      </c>
      <c r="P5" s="70" t="s">
        <v>56</v>
      </c>
      <c r="Q5" s="72">
        <v>25481700000</v>
      </c>
      <c r="R5" s="72">
        <v>0</v>
      </c>
      <c r="S5" s="72">
        <v>0</v>
      </c>
      <c r="T5" s="72">
        <v>25481700000</v>
      </c>
      <c r="U5" s="72">
        <v>0</v>
      </c>
      <c r="V5" s="72">
        <v>25481700000</v>
      </c>
      <c r="W5" s="72">
        <v>0</v>
      </c>
      <c r="X5" s="72">
        <v>11314754693</v>
      </c>
      <c r="Y5" s="72">
        <v>11310909201</v>
      </c>
      <c r="Z5" s="72">
        <v>11310909201</v>
      </c>
      <c r="AA5" s="72">
        <v>11310909201</v>
      </c>
    </row>
    <row r="6" spans="1:27" ht="22.5">
      <c r="A6" s="69" t="s">
        <v>48</v>
      </c>
      <c r="B6" s="70" t="s">
        <v>49</v>
      </c>
      <c r="C6" s="71" t="s">
        <v>57</v>
      </c>
      <c r="D6" s="69" t="s">
        <v>51</v>
      </c>
      <c r="E6" s="69" t="s">
        <v>52</v>
      </c>
      <c r="F6" s="69" t="s">
        <v>52</v>
      </c>
      <c r="G6" s="69" t="s">
        <v>58</v>
      </c>
      <c r="H6" s="69"/>
      <c r="I6" s="69"/>
      <c r="J6" s="69"/>
      <c r="K6" s="69"/>
      <c r="L6" s="69"/>
      <c r="M6" s="69" t="s">
        <v>53</v>
      </c>
      <c r="N6" s="69" t="s">
        <v>54</v>
      </c>
      <c r="O6" s="69" t="s">
        <v>55</v>
      </c>
      <c r="P6" s="70" t="s">
        <v>59</v>
      </c>
      <c r="Q6" s="72">
        <v>9109800000</v>
      </c>
      <c r="R6" s="72">
        <v>0</v>
      </c>
      <c r="S6" s="72">
        <v>0</v>
      </c>
      <c r="T6" s="72">
        <v>9109800000</v>
      </c>
      <c r="U6" s="72">
        <v>0</v>
      </c>
      <c r="V6" s="72">
        <v>9109800000</v>
      </c>
      <c r="W6" s="72">
        <v>0</v>
      </c>
      <c r="X6" s="72">
        <v>3845029787</v>
      </c>
      <c r="Y6" s="72">
        <v>3845029787</v>
      </c>
      <c r="Z6" s="72">
        <v>3845029787</v>
      </c>
      <c r="AA6" s="72">
        <v>3845029787</v>
      </c>
    </row>
    <row r="7" spans="1:27" ht="33.75">
      <c r="A7" s="69" t="s">
        <v>48</v>
      </c>
      <c r="B7" s="70" t="s">
        <v>49</v>
      </c>
      <c r="C7" s="71" t="s">
        <v>60</v>
      </c>
      <c r="D7" s="69" t="s">
        <v>51</v>
      </c>
      <c r="E7" s="69" t="s">
        <v>52</v>
      </c>
      <c r="F7" s="69" t="s">
        <v>52</v>
      </c>
      <c r="G7" s="69" t="s">
        <v>61</v>
      </c>
      <c r="H7" s="69"/>
      <c r="I7" s="69"/>
      <c r="J7" s="69"/>
      <c r="K7" s="69"/>
      <c r="L7" s="69"/>
      <c r="M7" s="69" t="s">
        <v>53</v>
      </c>
      <c r="N7" s="69" t="s">
        <v>54</v>
      </c>
      <c r="O7" s="69" t="s">
        <v>55</v>
      </c>
      <c r="P7" s="70" t="s">
        <v>62</v>
      </c>
      <c r="Q7" s="72">
        <v>3392500000</v>
      </c>
      <c r="R7" s="72">
        <v>0</v>
      </c>
      <c r="S7" s="72">
        <v>0</v>
      </c>
      <c r="T7" s="72">
        <v>3392500000</v>
      </c>
      <c r="U7" s="72">
        <v>0</v>
      </c>
      <c r="V7" s="72">
        <v>3392500000</v>
      </c>
      <c r="W7" s="72">
        <v>0</v>
      </c>
      <c r="X7" s="72">
        <v>2201308472</v>
      </c>
      <c r="Y7" s="72">
        <v>2199390053</v>
      </c>
      <c r="Z7" s="72">
        <v>2199390053</v>
      </c>
      <c r="AA7" s="72">
        <v>2199390053</v>
      </c>
    </row>
    <row r="8" spans="1:27" ht="22.5">
      <c r="A8" s="69" t="s">
        <v>48</v>
      </c>
      <c r="B8" s="70" t="s">
        <v>49</v>
      </c>
      <c r="C8" s="71" t="s">
        <v>201</v>
      </c>
      <c r="D8" s="69" t="s">
        <v>51</v>
      </c>
      <c r="E8" s="69" t="s">
        <v>58</v>
      </c>
      <c r="F8" s="69"/>
      <c r="G8" s="69"/>
      <c r="H8" s="69"/>
      <c r="I8" s="69"/>
      <c r="J8" s="69"/>
      <c r="K8" s="69"/>
      <c r="L8" s="69"/>
      <c r="M8" s="69" t="s">
        <v>53</v>
      </c>
      <c r="N8" s="69" t="s">
        <v>54</v>
      </c>
      <c r="O8" s="69" t="s">
        <v>55</v>
      </c>
      <c r="P8" s="70" t="s">
        <v>202</v>
      </c>
      <c r="Q8" s="72">
        <v>18879300000</v>
      </c>
      <c r="R8" s="72">
        <v>13425600000</v>
      </c>
      <c r="S8" s="72">
        <v>50107810</v>
      </c>
      <c r="T8" s="72">
        <v>32254792190</v>
      </c>
      <c r="U8" s="72">
        <v>0</v>
      </c>
      <c r="V8" s="72">
        <v>26009556795.740002</v>
      </c>
      <c r="W8" s="72">
        <v>6245235394.2600002</v>
      </c>
      <c r="X8" s="72">
        <v>19935805030.099998</v>
      </c>
      <c r="Y8" s="72">
        <v>5931193620.2299995</v>
      </c>
      <c r="Z8" s="72">
        <v>5931193620.2299995</v>
      </c>
      <c r="AA8" s="72">
        <v>5931193620.2299995</v>
      </c>
    </row>
    <row r="9" spans="1:27" ht="22.5">
      <c r="A9" s="69" t="s">
        <v>48</v>
      </c>
      <c r="B9" s="70" t="s">
        <v>49</v>
      </c>
      <c r="C9" s="71" t="s">
        <v>201</v>
      </c>
      <c r="D9" s="69" t="s">
        <v>51</v>
      </c>
      <c r="E9" s="69" t="s">
        <v>58</v>
      </c>
      <c r="F9" s="69"/>
      <c r="G9" s="69"/>
      <c r="H9" s="69"/>
      <c r="I9" s="69"/>
      <c r="J9" s="69"/>
      <c r="K9" s="69"/>
      <c r="L9" s="69"/>
      <c r="M9" s="69" t="s">
        <v>53</v>
      </c>
      <c r="N9" s="69" t="s">
        <v>63</v>
      </c>
      <c r="O9" s="69" t="s">
        <v>55</v>
      </c>
      <c r="P9" s="70" t="s">
        <v>202</v>
      </c>
      <c r="Q9" s="72">
        <v>2781400000</v>
      </c>
      <c r="R9" s="72">
        <v>0</v>
      </c>
      <c r="S9" s="72">
        <v>0</v>
      </c>
      <c r="T9" s="72">
        <v>2781400000</v>
      </c>
      <c r="U9" s="72">
        <v>0</v>
      </c>
      <c r="V9" s="72">
        <v>1841887905</v>
      </c>
      <c r="W9" s="72">
        <v>939512095</v>
      </c>
      <c r="X9" s="72">
        <v>1616834407</v>
      </c>
      <c r="Y9" s="72">
        <v>606825280</v>
      </c>
      <c r="Z9" s="72">
        <v>606825280</v>
      </c>
      <c r="AA9" s="72">
        <v>606825280</v>
      </c>
    </row>
    <row r="10" spans="1:27" ht="22.5">
      <c r="A10" s="69" t="s">
        <v>48</v>
      </c>
      <c r="B10" s="70" t="s">
        <v>49</v>
      </c>
      <c r="C10" s="71" t="s">
        <v>203</v>
      </c>
      <c r="D10" s="69" t="s">
        <v>51</v>
      </c>
      <c r="E10" s="69" t="s">
        <v>61</v>
      </c>
      <c r="F10" s="69" t="s">
        <v>58</v>
      </c>
      <c r="G10" s="69" t="s">
        <v>58</v>
      </c>
      <c r="H10" s="69"/>
      <c r="I10" s="69"/>
      <c r="J10" s="69"/>
      <c r="K10" s="69"/>
      <c r="L10" s="69"/>
      <c r="M10" s="69" t="s">
        <v>53</v>
      </c>
      <c r="N10" s="69" t="s">
        <v>54</v>
      </c>
      <c r="O10" s="69" t="s">
        <v>55</v>
      </c>
      <c r="P10" s="70" t="s">
        <v>204</v>
      </c>
      <c r="Q10" s="72">
        <v>270900000</v>
      </c>
      <c r="R10" s="72">
        <v>50107810</v>
      </c>
      <c r="S10" s="72">
        <v>0</v>
      </c>
      <c r="T10" s="72">
        <v>321007810</v>
      </c>
      <c r="U10" s="72">
        <v>0</v>
      </c>
      <c r="V10" s="72">
        <v>321007809.10000002</v>
      </c>
      <c r="W10" s="72">
        <v>0.9</v>
      </c>
      <c r="X10" s="72">
        <v>321007809.10000002</v>
      </c>
      <c r="Y10" s="72">
        <v>66333183</v>
      </c>
      <c r="Z10" s="72">
        <v>66333183</v>
      </c>
      <c r="AA10" s="72">
        <v>66333183</v>
      </c>
    </row>
    <row r="11" spans="1:27" ht="22.5">
      <c r="A11" s="69" t="s">
        <v>48</v>
      </c>
      <c r="B11" s="70" t="s">
        <v>49</v>
      </c>
      <c r="C11" s="71" t="s">
        <v>64</v>
      </c>
      <c r="D11" s="69" t="s">
        <v>51</v>
      </c>
      <c r="E11" s="69" t="s">
        <v>61</v>
      </c>
      <c r="F11" s="69" t="s">
        <v>61</v>
      </c>
      <c r="G11" s="69" t="s">
        <v>52</v>
      </c>
      <c r="H11" s="69" t="s">
        <v>65</v>
      </c>
      <c r="I11" s="69"/>
      <c r="J11" s="69"/>
      <c r="K11" s="69"/>
      <c r="L11" s="69"/>
      <c r="M11" s="69" t="s">
        <v>53</v>
      </c>
      <c r="N11" s="69" t="s">
        <v>54</v>
      </c>
      <c r="O11" s="69" t="s">
        <v>55</v>
      </c>
      <c r="P11" s="70" t="s">
        <v>66</v>
      </c>
      <c r="Q11" s="72">
        <v>11341500000</v>
      </c>
      <c r="R11" s="72">
        <v>0</v>
      </c>
      <c r="S11" s="72">
        <v>0</v>
      </c>
      <c r="T11" s="72">
        <v>11341500000</v>
      </c>
      <c r="U11" s="72">
        <v>0</v>
      </c>
      <c r="V11" s="72">
        <v>11341500000</v>
      </c>
      <c r="W11" s="72">
        <v>0</v>
      </c>
      <c r="X11" s="72">
        <v>10461253745</v>
      </c>
      <c r="Y11" s="72">
        <v>4758448621</v>
      </c>
      <c r="Z11" s="72">
        <v>4758448621</v>
      </c>
      <c r="AA11" s="72">
        <v>4758448621</v>
      </c>
    </row>
    <row r="12" spans="1:27" ht="45">
      <c r="A12" s="69" t="s">
        <v>48</v>
      </c>
      <c r="B12" s="70" t="s">
        <v>49</v>
      </c>
      <c r="C12" s="71" t="s">
        <v>67</v>
      </c>
      <c r="D12" s="69" t="s">
        <v>51</v>
      </c>
      <c r="E12" s="69" t="s">
        <v>61</v>
      </c>
      <c r="F12" s="69" t="s">
        <v>61</v>
      </c>
      <c r="G12" s="69" t="s">
        <v>52</v>
      </c>
      <c r="H12" s="69" t="s">
        <v>68</v>
      </c>
      <c r="I12" s="69"/>
      <c r="J12" s="69"/>
      <c r="K12" s="69"/>
      <c r="L12" s="69"/>
      <c r="M12" s="69" t="s">
        <v>53</v>
      </c>
      <c r="N12" s="69" t="s">
        <v>69</v>
      </c>
      <c r="O12" s="69" t="s">
        <v>55</v>
      </c>
      <c r="P12" s="70" t="s">
        <v>70</v>
      </c>
      <c r="Q12" s="72">
        <v>26953000000</v>
      </c>
      <c r="R12" s="72">
        <v>0</v>
      </c>
      <c r="S12" s="72">
        <v>0</v>
      </c>
      <c r="T12" s="72">
        <v>26953000000</v>
      </c>
      <c r="U12" s="72">
        <v>0</v>
      </c>
      <c r="V12" s="72">
        <v>17179008454</v>
      </c>
      <c r="W12" s="72">
        <v>9773991546</v>
      </c>
      <c r="X12" s="72">
        <v>16447059067</v>
      </c>
      <c r="Y12" s="72">
        <v>3032000000</v>
      </c>
      <c r="Z12" s="72">
        <v>3032000000</v>
      </c>
      <c r="AA12" s="72">
        <v>3032000000</v>
      </c>
    </row>
    <row r="13" spans="1:27" ht="56.25">
      <c r="A13" s="69" t="s">
        <v>48</v>
      </c>
      <c r="B13" s="70" t="s">
        <v>49</v>
      </c>
      <c r="C13" s="71" t="s">
        <v>71</v>
      </c>
      <c r="D13" s="69" t="s">
        <v>51</v>
      </c>
      <c r="E13" s="69" t="s">
        <v>61</v>
      </c>
      <c r="F13" s="69" t="s">
        <v>61</v>
      </c>
      <c r="G13" s="69" t="s">
        <v>52</v>
      </c>
      <c r="H13" s="69" t="s">
        <v>72</v>
      </c>
      <c r="I13" s="69"/>
      <c r="J13" s="69"/>
      <c r="K13" s="69"/>
      <c r="L13" s="69"/>
      <c r="M13" s="69" t="s">
        <v>53</v>
      </c>
      <c r="N13" s="69" t="s">
        <v>54</v>
      </c>
      <c r="O13" s="69" t="s">
        <v>55</v>
      </c>
      <c r="P13" s="70" t="s">
        <v>73</v>
      </c>
      <c r="Q13" s="72">
        <v>271500000</v>
      </c>
      <c r="R13" s="72">
        <v>0</v>
      </c>
      <c r="S13" s="72">
        <v>0</v>
      </c>
      <c r="T13" s="72">
        <v>271500000</v>
      </c>
      <c r="U13" s="72">
        <v>0</v>
      </c>
      <c r="V13" s="72">
        <v>0</v>
      </c>
      <c r="W13" s="72">
        <v>271500000</v>
      </c>
      <c r="X13" s="72">
        <v>0</v>
      </c>
      <c r="Y13" s="72">
        <v>0</v>
      </c>
      <c r="Z13" s="72">
        <v>0</v>
      </c>
      <c r="AA13" s="72">
        <v>0</v>
      </c>
    </row>
    <row r="14" spans="1:27" ht="33.75">
      <c r="A14" s="69" t="s">
        <v>48</v>
      </c>
      <c r="B14" s="70" t="s">
        <v>49</v>
      </c>
      <c r="C14" s="71" t="s">
        <v>74</v>
      </c>
      <c r="D14" s="69" t="s">
        <v>51</v>
      </c>
      <c r="E14" s="69" t="s">
        <v>61</v>
      </c>
      <c r="F14" s="69" t="s">
        <v>61</v>
      </c>
      <c r="G14" s="69" t="s">
        <v>52</v>
      </c>
      <c r="H14" s="69" t="s">
        <v>75</v>
      </c>
      <c r="I14" s="69"/>
      <c r="J14" s="69"/>
      <c r="K14" s="69"/>
      <c r="L14" s="69"/>
      <c r="M14" s="69" t="s">
        <v>53</v>
      </c>
      <c r="N14" s="69" t="s">
        <v>54</v>
      </c>
      <c r="O14" s="69" t="s">
        <v>55</v>
      </c>
      <c r="P14" s="70" t="s">
        <v>76</v>
      </c>
      <c r="Q14" s="72">
        <v>13425600000</v>
      </c>
      <c r="R14" s="72">
        <v>0</v>
      </c>
      <c r="S14" s="72">
        <v>13425600000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</row>
    <row r="15" spans="1:27" ht="56.25">
      <c r="A15" s="69" t="s">
        <v>48</v>
      </c>
      <c r="B15" s="70" t="s">
        <v>49</v>
      </c>
      <c r="C15" s="71" t="s">
        <v>78</v>
      </c>
      <c r="D15" s="69" t="s">
        <v>51</v>
      </c>
      <c r="E15" s="69" t="s">
        <v>61</v>
      </c>
      <c r="F15" s="69" t="s">
        <v>79</v>
      </c>
      <c r="G15" s="69" t="s">
        <v>52</v>
      </c>
      <c r="H15" s="69" t="s">
        <v>80</v>
      </c>
      <c r="I15" s="69"/>
      <c r="J15" s="69"/>
      <c r="K15" s="69"/>
      <c r="L15" s="69"/>
      <c r="M15" s="69" t="s">
        <v>53</v>
      </c>
      <c r="N15" s="69" t="s">
        <v>54</v>
      </c>
      <c r="O15" s="69" t="s">
        <v>55</v>
      </c>
      <c r="P15" s="70" t="s">
        <v>81</v>
      </c>
      <c r="Q15" s="72">
        <v>4222700000</v>
      </c>
      <c r="R15" s="72">
        <v>0</v>
      </c>
      <c r="S15" s="72">
        <v>0</v>
      </c>
      <c r="T15" s="72">
        <v>4222700000</v>
      </c>
      <c r="U15" s="72">
        <v>0</v>
      </c>
      <c r="V15" s="72">
        <v>4127074126</v>
      </c>
      <c r="W15" s="72">
        <v>95625874</v>
      </c>
      <c r="X15" s="72">
        <v>1582825987</v>
      </c>
      <c r="Y15" s="72">
        <v>432422367</v>
      </c>
      <c r="Z15" s="72">
        <v>432422367</v>
      </c>
      <c r="AA15" s="72">
        <v>432422367</v>
      </c>
    </row>
    <row r="16" spans="1:27" ht="33.75">
      <c r="A16" s="69" t="s">
        <v>48</v>
      </c>
      <c r="B16" s="70" t="s">
        <v>49</v>
      </c>
      <c r="C16" s="71" t="s">
        <v>82</v>
      </c>
      <c r="D16" s="69" t="s">
        <v>51</v>
      </c>
      <c r="E16" s="69" t="s">
        <v>61</v>
      </c>
      <c r="F16" s="69" t="s">
        <v>79</v>
      </c>
      <c r="G16" s="69" t="s">
        <v>58</v>
      </c>
      <c r="H16" s="69" t="s">
        <v>80</v>
      </c>
      <c r="I16" s="69"/>
      <c r="J16" s="69"/>
      <c r="K16" s="69"/>
      <c r="L16" s="69"/>
      <c r="M16" s="69" t="s">
        <v>53</v>
      </c>
      <c r="N16" s="69" t="s">
        <v>54</v>
      </c>
      <c r="O16" s="69" t="s">
        <v>55</v>
      </c>
      <c r="P16" s="70" t="s">
        <v>83</v>
      </c>
      <c r="Q16" s="72">
        <v>105300000</v>
      </c>
      <c r="R16" s="72">
        <v>0</v>
      </c>
      <c r="S16" s="72">
        <v>0</v>
      </c>
      <c r="T16" s="72">
        <v>105300000</v>
      </c>
      <c r="U16" s="72">
        <v>0</v>
      </c>
      <c r="V16" s="72">
        <v>105300000</v>
      </c>
      <c r="W16" s="72">
        <v>0</v>
      </c>
      <c r="X16" s="72">
        <v>13204303</v>
      </c>
      <c r="Y16" s="72">
        <v>13204303</v>
      </c>
      <c r="Z16" s="72">
        <v>13204303</v>
      </c>
      <c r="AA16" s="72">
        <v>13204303</v>
      </c>
    </row>
    <row r="17" spans="1:27" ht="22.5">
      <c r="A17" s="69" t="s">
        <v>48</v>
      </c>
      <c r="B17" s="70" t="s">
        <v>49</v>
      </c>
      <c r="C17" s="71" t="s">
        <v>205</v>
      </c>
      <c r="D17" s="69" t="s">
        <v>51</v>
      </c>
      <c r="E17" s="69" t="s">
        <v>61</v>
      </c>
      <c r="F17" s="69" t="s">
        <v>54</v>
      </c>
      <c r="G17" s="69"/>
      <c r="H17" s="69"/>
      <c r="I17" s="69"/>
      <c r="J17" s="69"/>
      <c r="K17" s="69"/>
      <c r="L17" s="69"/>
      <c r="M17" s="69" t="s">
        <v>53</v>
      </c>
      <c r="N17" s="69" t="s">
        <v>54</v>
      </c>
      <c r="O17" s="69" t="s">
        <v>55</v>
      </c>
      <c r="P17" s="70" t="s">
        <v>206</v>
      </c>
      <c r="Q17" s="72">
        <v>16690600000</v>
      </c>
      <c r="R17" s="72">
        <v>0</v>
      </c>
      <c r="S17" s="72">
        <v>0</v>
      </c>
      <c r="T17" s="72">
        <v>16690600000</v>
      </c>
      <c r="U17" s="72">
        <v>0</v>
      </c>
      <c r="V17" s="72">
        <v>6106937582</v>
      </c>
      <c r="W17" s="72">
        <v>10583662418</v>
      </c>
      <c r="X17" s="72">
        <v>5760239508.9200001</v>
      </c>
      <c r="Y17" s="72">
        <v>5566937582</v>
      </c>
      <c r="Z17" s="72">
        <v>5566937582</v>
      </c>
      <c r="AA17" s="72">
        <v>5566937582</v>
      </c>
    </row>
    <row r="18" spans="1:27" ht="22.5">
      <c r="A18" s="69" t="s">
        <v>48</v>
      </c>
      <c r="B18" s="70" t="s">
        <v>49</v>
      </c>
      <c r="C18" s="71" t="s">
        <v>85</v>
      </c>
      <c r="D18" s="69" t="s">
        <v>51</v>
      </c>
      <c r="E18" s="69" t="s">
        <v>86</v>
      </c>
      <c r="F18" s="69" t="s">
        <v>52</v>
      </c>
      <c r="G18" s="69"/>
      <c r="H18" s="69"/>
      <c r="I18" s="69"/>
      <c r="J18" s="69"/>
      <c r="K18" s="69"/>
      <c r="L18" s="69"/>
      <c r="M18" s="69" t="s">
        <v>53</v>
      </c>
      <c r="N18" s="69" t="s">
        <v>54</v>
      </c>
      <c r="O18" s="69" t="s">
        <v>55</v>
      </c>
      <c r="P18" s="70" t="s">
        <v>87</v>
      </c>
      <c r="Q18" s="72">
        <v>119200000</v>
      </c>
      <c r="R18" s="72">
        <v>0</v>
      </c>
      <c r="S18" s="72">
        <v>0</v>
      </c>
      <c r="T18" s="72">
        <v>119200000</v>
      </c>
      <c r="U18" s="72">
        <v>0</v>
      </c>
      <c r="V18" s="72">
        <v>118027000</v>
      </c>
      <c r="W18" s="72">
        <v>1173000</v>
      </c>
      <c r="X18" s="72">
        <v>116273175</v>
      </c>
      <c r="Y18" s="72">
        <v>116273175</v>
      </c>
      <c r="Z18" s="72">
        <v>116273175</v>
      </c>
      <c r="AA18" s="72">
        <v>116273175</v>
      </c>
    </row>
    <row r="19" spans="1:27" ht="22.5">
      <c r="A19" s="69" t="s">
        <v>48</v>
      </c>
      <c r="B19" s="70" t="s">
        <v>49</v>
      </c>
      <c r="C19" s="71" t="s">
        <v>175</v>
      </c>
      <c r="D19" s="69" t="s">
        <v>51</v>
      </c>
      <c r="E19" s="69" t="s">
        <v>86</v>
      </c>
      <c r="F19" s="69" t="s">
        <v>61</v>
      </c>
      <c r="G19" s="69"/>
      <c r="H19" s="69"/>
      <c r="I19" s="69"/>
      <c r="J19" s="69"/>
      <c r="K19" s="69"/>
      <c r="L19" s="69"/>
      <c r="M19" s="69" t="s">
        <v>53</v>
      </c>
      <c r="N19" s="69" t="s">
        <v>54</v>
      </c>
      <c r="O19" s="69" t="s">
        <v>55</v>
      </c>
      <c r="P19" s="70" t="s">
        <v>176</v>
      </c>
      <c r="Q19" s="72">
        <v>10500000</v>
      </c>
      <c r="R19" s="72">
        <v>0</v>
      </c>
      <c r="S19" s="72">
        <v>0</v>
      </c>
      <c r="T19" s="72">
        <v>10500000</v>
      </c>
      <c r="U19" s="72">
        <v>0</v>
      </c>
      <c r="V19" s="72">
        <v>10500000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</row>
    <row r="20" spans="1:27" ht="22.5">
      <c r="A20" s="69" t="s">
        <v>48</v>
      </c>
      <c r="B20" s="70" t="s">
        <v>49</v>
      </c>
      <c r="C20" s="71" t="s">
        <v>88</v>
      </c>
      <c r="D20" s="69" t="s">
        <v>51</v>
      </c>
      <c r="E20" s="69" t="s">
        <v>86</v>
      </c>
      <c r="F20" s="69" t="s">
        <v>79</v>
      </c>
      <c r="G20" s="69" t="s">
        <v>52</v>
      </c>
      <c r="H20" s="69"/>
      <c r="I20" s="69"/>
      <c r="J20" s="69"/>
      <c r="K20" s="69"/>
      <c r="L20" s="69"/>
      <c r="M20" s="69" t="s">
        <v>53</v>
      </c>
      <c r="N20" s="69" t="s">
        <v>69</v>
      </c>
      <c r="O20" s="69" t="s">
        <v>77</v>
      </c>
      <c r="P20" s="70" t="s">
        <v>89</v>
      </c>
      <c r="Q20" s="72">
        <v>409000000</v>
      </c>
      <c r="R20" s="72">
        <v>0</v>
      </c>
      <c r="S20" s="72">
        <v>0</v>
      </c>
      <c r="T20" s="72">
        <v>409000000</v>
      </c>
      <c r="U20" s="72">
        <v>0</v>
      </c>
      <c r="V20" s="72">
        <v>0</v>
      </c>
      <c r="W20" s="72">
        <v>409000000</v>
      </c>
      <c r="X20" s="72">
        <v>0</v>
      </c>
      <c r="Y20" s="72">
        <v>0</v>
      </c>
      <c r="Z20" s="72">
        <v>0</v>
      </c>
      <c r="AA20" s="72">
        <v>0</v>
      </c>
    </row>
    <row r="21" spans="1:27" ht="22.5">
      <c r="A21" s="69" t="s">
        <v>48</v>
      </c>
      <c r="B21" s="70" t="s">
        <v>49</v>
      </c>
      <c r="C21" s="71" t="s">
        <v>207</v>
      </c>
      <c r="D21" s="69" t="s">
        <v>208</v>
      </c>
      <c r="E21" s="69" t="s">
        <v>54</v>
      </c>
      <c r="F21" s="69" t="s">
        <v>79</v>
      </c>
      <c r="G21" s="69" t="s">
        <v>52</v>
      </c>
      <c r="H21" s="69"/>
      <c r="I21" s="69"/>
      <c r="J21" s="69"/>
      <c r="K21" s="69"/>
      <c r="L21" s="69"/>
      <c r="M21" s="69" t="s">
        <v>53</v>
      </c>
      <c r="N21" s="69" t="s">
        <v>69</v>
      </c>
      <c r="O21" s="69" t="s">
        <v>55</v>
      </c>
      <c r="P21" s="70" t="s">
        <v>209</v>
      </c>
      <c r="Q21" s="72">
        <v>588595702</v>
      </c>
      <c r="R21" s="72">
        <v>0</v>
      </c>
      <c r="S21" s="72">
        <v>0</v>
      </c>
      <c r="T21" s="72">
        <v>588595702</v>
      </c>
      <c r="U21" s="72">
        <v>0</v>
      </c>
      <c r="V21" s="72">
        <v>0</v>
      </c>
      <c r="W21" s="72">
        <v>588595702</v>
      </c>
      <c r="X21" s="72">
        <v>0</v>
      </c>
      <c r="Y21" s="72">
        <v>0</v>
      </c>
      <c r="Z21" s="72">
        <v>0</v>
      </c>
      <c r="AA21" s="72">
        <v>0</v>
      </c>
    </row>
    <row r="22" spans="1:27" ht="45">
      <c r="A22" s="69" t="s">
        <v>48</v>
      </c>
      <c r="B22" s="70" t="s">
        <v>49</v>
      </c>
      <c r="C22" s="71" t="s">
        <v>90</v>
      </c>
      <c r="D22" s="69" t="s">
        <v>91</v>
      </c>
      <c r="E22" s="69" t="s">
        <v>92</v>
      </c>
      <c r="F22" s="69" t="s">
        <v>93</v>
      </c>
      <c r="G22" s="69" t="s">
        <v>94</v>
      </c>
      <c r="H22" s="69" t="s">
        <v>17</v>
      </c>
      <c r="I22" s="69" t="s">
        <v>17</v>
      </c>
      <c r="J22" s="69" t="s">
        <v>17</v>
      </c>
      <c r="K22" s="69" t="s">
        <v>17</v>
      </c>
      <c r="L22" s="69" t="s">
        <v>17</v>
      </c>
      <c r="M22" s="69" t="s">
        <v>53</v>
      </c>
      <c r="N22" s="69" t="s">
        <v>63</v>
      </c>
      <c r="O22" s="69" t="s">
        <v>55</v>
      </c>
      <c r="P22" s="70" t="s">
        <v>95</v>
      </c>
      <c r="Q22" s="72">
        <v>1000000000</v>
      </c>
      <c r="R22" s="72">
        <v>0</v>
      </c>
      <c r="S22" s="72">
        <v>0</v>
      </c>
      <c r="T22" s="72">
        <v>1000000000</v>
      </c>
      <c r="U22" s="72">
        <v>0</v>
      </c>
      <c r="V22" s="72">
        <v>1000000000</v>
      </c>
      <c r="W22" s="72">
        <v>0</v>
      </c>
      <c r="X22" s="72">
        <v>964228231</v>
      </c>
      <c r="Y22" s="72">
        <v>266861902</v>
      </c>
      <c r="Z22" s="72">
        <v>266861902</v>
      </c>
      <c r="AA22" s="72">
        <v>266861902</v>
      </c>
    </row>
    <row r="23" spans="1:27" ht="33.75">
      <c r="A23" s="69" t="s">
        <v>48</v>
      </c>
      <c r="B23" s="70" t="s">
        <v>49</v>
      </c>
      <c r="C23" s="71" t="s">
        <v>96</v>
      </c>
      <c r="D23" s="69" t="s">
        <v>91</v>
      </c>
      <c r="E23" s="69" t="s">
        <v>97</v>
      </c>
      <c r="F23" s="69" t="s">
        <v>93</v>
      </c>
      <c r="G23" s="69" t="s">
        <v>98</v>
      </c>
      <c r="H23" s="69" t="s">
        <v>17</v>
      </c>
      <c r="I23" s="69" t="s">
        <v>17</v>
      </c>
      <c r="J23" s="69" t="s">
        <v>17</v>
      </c>
      <c r="K23" s="69" t="s">
        <v>17</v>
      </c>
      <c r="L23" s="69" t="s">
        <v>17</v>
      </c>
      <c r="M23" s="69" t="s">
        <v>53</v>
      </c>
      <c r="N23" s="69" t="s">
        <v>69</v>
      </c>
      <c r="O23" s="69" t="s">
        <v>55</v>
      </c>
      <c r="P23" s="70" t="s">
        <v>235</v>
      </c>
      <c r="Q23" s="72">
        <v>2000000000</v>
      </c>
      <c r="R23" s="72">
        <v>0</v>
      </c>
      <c r="S23" s="72">
        <v>0</v>
      </c>
      <c r="T23" s="72">
        <v>2000000000</v>
      </c>
      <c r="U23" s="72">
        <v>0</v>
      </c>
      <c r="V23" s="72">
        <v>2000000000</v>
      </c>
      <c r="W23" s="72">
        <v>0</v>
      </c>
      <c r="X23" s="72">
        <v>2000000000</v>
      </c>
      <c r="Y23" s="72">
        <v>0</v>
      </c>
      <c r="Z23" s="72">
        <v>0</v>
      </c>
      <c r="AA23" s="72">
        <v>0</v>
      </c>
    </row>
    <row r="24" spans="1:27" ht="33.75">
      <c r="A24" s="69" t="s">
        <v>48</v>
      </c>
      <c r="B24" s="70" t="s">
        <v>49</v>
      </c>
      <c r="C24" s="71" t="s">
        <v>96</v>
      </c>
      <c r="D24" s="69" t="s">
        <v>91</v>
      </c>
      <c r="E24" s="69" t="s">
        <v>97</v>
      </c>
      <c r="F24" s="69" t="s">
        <v>93</v>
      </c>
      <c r="G24" s="69" t="s">
        <v>98</v>
      </c>
      <c r="H24" s="69" t="s">
        <v>17</v>
      </c>
      <c r="I24" s="69" t="s">
        <v>17</v>
      </c>
      <c r="J24" s="69" t="s">
        <v>17</v>
      </c>
      <c r="K24" s="69" t="s">
        <v>17</v>
      </c>
      <c r="L24" s="69" t="s">
        <v>17</v>
      </c>
      <c r="M24" s="69" t="s">
        <v>53</v>
      </c>
      <c r="N24" s="69" t="s">
        <v>100</v>
      </c>
      <c r="O24" s="69" t="s">
        <v>55</v>
      </c>
      <c r="P24" s="70" t="s">
        <v>235</v>
      </c>
      <c r="Q24" s="72">
        <v>572850000</v>
      </c>
      <c r="R24" s="72">
        <v>0</v>
      </c>
      <c r="S24" s="72">
        <v>572850000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</row>
    <row r="25" spans="1:27" ht="33.75">
      <c r="A25" s="69" t="s">
        <v>48</v>
      </c>
      <c r="B25" s="70" t="s">
        <v>49</v>
      </c>
      <c r="C25" s="71" t="s">
        <v>96</v>
      </c>
      <c r="D25" s="69" t="s">
        <v>91</v>
      </c>
      <c r="E25" s="69" t="s">
        <v>97</v>
      </c>
      <c r="F25" s="69" t="s">
        <v>93</v>
      </c>
      <c r="G25" s="69" t="s">
        <v>98</v>
      </c>
      <c r="H25" s="69" t="s">
        <v>17</v>
      </c>
      <c r="I25" s="69" t="s">
        <v>17</v>
      </c>
      <c r="J25" s="69" t="s">
        <v>17</v>
      </c>
      <c r="K25" s="69" t="s">
        <v>17</v>
      </c>
      <c r="L25" s="69" t="s">
        <v>17</v>
      </c>
      <c r="M25" s="69" t="s">
        <v>53</v>
      </c>
      <c r="N25" s="69" t="s">
        <v>100</v>
      </c>
      <c r="O25" s="69" t="s">
        <v>77</v>
      </c>
      <c r="P25" s="70" t="s">
        <v>235</v>
      </c>
      <c r="Q25" s="72">
        <v>0</v>
      </c>
      <c r="R25" s="72">
        <v>572850000</v>
      </c>
      <c r="S25" s="72">
        <v>0</v>
      </c>
      <c r="T25" s="72">
        <v>572850000</v>
      </c>
      <c r="U25" s="72">
        <v>0</v>
      </c>
      <c r="V25" s="72">
        <v>564143277</v>
      </c>
      <c r="W25" s="72">
        <v>8706723</v>
      </c>
      <c r="X25" s="72">
        <v>4793277</v>
      </c>
      <c r="Y25" s="72">
        <v>0</v>
      </c>
      <c r="Z25" s="72">
        <v>0</v>
      </c>
      <c r="AA25" s="72">
        <v>0</v>
      </c>
    </row>
    <row r="26" spans="1:27" ht="33.75">
      <c r="A26" s="69" t="s">
        <v>48</v>
      </c>
      <c r="B26" s="70" t="s">
        <v>49</v>
      </c>
      <c r="C26" s="71" t="s">
        <v>96</v>
      </c>
      <c r="D26" s="69" t="s">
        <v>91</v>
      </c>
      <c r="E26" s="69" t="s">
        <v>97</v>
      </c>
      <c r="F26" s="69" t="s">
        <v>93</v>
      </c>
      <c r="G26" s="69" t="s">
        <v>98</v>
      </c>
      <c r="H26" s="69" t="s">
        <v>17</v>
      </c>
      <c r="I26" s="69" t="s">
        <v>17</v>
      </c>
      <c r="J26" s="69" t="s">
        <v>17</v>
      </c>
      <c r="K26" s="69" t="s">
        <v>17</v>
      </c>
      <c r="L26" s="69" t="s">
        <v>17</v>
      </c>
      <c r="M26" s="69" t="s">
        <v>53</v>
      </c>
      <c r="N26" s="69" t="s">
        <v>63</v>
      </c>
      <c r="O26" s="69" t="s">
        <v>55</v>
      </c>
      <c r="P26" s="70" t="s">
        <v>235</v>
      </c>
      <c r="Q26" s="72">
        <v>5000000000</v>
      </c>
      <c r="R26" s="72">
        <v>0</v>
      </c>
      <c r="S26" s="72">
        <v>0</v>
      </c>
      <c r="T26" s="72">
        <v>5000000000</v>
      </c>
      <c r="U26" s="72">
        <v>0</v>
      </c>
      <c r="V26" s="72">
        <v>4783187946</v>
      </c>
      <c r="W26" s="72">
        <v>216812054</v>
      </c>
      <c r="X26" s="72">
        <v>3416278494</v>
      </c>
      <c r="Y26" s="72">
        <v>236240657</v>
      </c>
      <c r="Z26" s="72">
        <v>236240657</v>
      </c>
      <c r="AA26" s="72">
        <v>236240657</v>
      </c>
    </row>
    <row r="27" spans="1:27" ht="33.75">
      <c r="A27" s="69" t="s">
        <v>48</v>
      </c>
      <c r="B27" s="70" t="s">
        <v>49</v>
      </c>
      <c r="C27" s="71" t="s">
        <v>99</v>
      </c>
      <c r="D27" s="69" t="s">
        <v>91</v>
      </c>
      <c r="E27" s="69" t="s">
        <v>97</v>
      </c>
      <c r="F27" s="69" t="s">
        <v>93</v>
      </c>
      <c r="G27" s="69" t="s">
        <v>100</v>
      </c>
      <c r="H27" s="69" t="s">
        <v>17</v>
      </c>
      <c r="I27" s="69" t="s">
        <v>17</v>
      </c>
      <c r="J27" s="69" t="s">
        <v>17</v>
      </c>
      <c r="K27" s="69" t="s">
        <v>17</v>
      </c>
      <c r="L27" s="69" t="s">
        <v>17</v>
      </c>
      <c r="M27" s="69" t="s">
        <v>53</v>
      </c>
      <c r="N27" s="69" t="s">
        <v>69</v>
      </c>
      <c r="O27" s="69" t="s">
        <v>55</v>
      </c>
      <c r="P27" s="70" t="s">
        <v>236</v>
      </c>
      <c r="Q27" s="72">
        <v>2460805428</v>
      </c>
      <c r="R27" s="72">
        <v>0</v>
      </c>
      <c r="S27" s="72">
        <v>0</v>
      </c>
      <c r="T27" s="72">
        <v>2460805428</v>
      </c>
      <c r="U27" s="72">
        <v>0</v>
      </c>
      <c r="V27" s="72">
        <v>2460805428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</row>
    <row r="28" spans="1:27" ht="33.75">
      <c r="A28" s="69" t="s">
        <v>48</v>
      </c>
      <c r="B28" s="70" t="s">
        <v>49</v>
      </c>
      <c r="C28" s="71" t="s">
        <v>99</v>
      </c>
      <c r="D28" s="69" t="s">
        <v>91</v>
      </c>
      <c r="E28" s="69" t="s">
        <v>97</v>
      </c>
      <c r="F28" s="69" t="s">
        <v>93</v>
      </c>
      <c r="G28" s="69" t="s">
        <v>100</v>
      </c>
      <c r="H28" s="69" t="s">
        <v>17</v>
      </c>
      <c r="I28" s="69" t="s">
        <v>17</v>
      </c>
      <c r="J28" s="69" t="s">
        <v>17</v>
      </c>
      <c r="K28" s="69" t="s">
        <v>17</v>
      </c>
      <c r="L28" s="69" t="s">
        <v>17</v>
      </c>
      <c r="M28" s="69" t="s">
        <v>53</v>
      </c>
      <c r="N28" s="69" t="s">
        <v>63</v>
      </c>
      <c r="O28" s="69" t="s">
        <v>55</v>
      </c>
      <c r="P28" s="70" t="s">
        <v>236</v>
      </c>
      <c r="Q28" s="72">
        <v>7539194572</v>
      </c>
      <c r="R28" s="72">
        <v>0</v>
      </c>
      <c r="S28" s="72">
        <v>0</v>
      </c>
      <c r="T28" s="72">
        <v>7539194572</v>
      </c>
      <c r="U28" s="72">
        <v>0</v>
      </c>
      <c r="V28" s="72">
        <v>5808851992</v>
      </c>
      <c r="W28" s="72">
        <v>1730342580</v>
      </c>
      <c r="X28" s="72">
        <v>4160875420</v>
      </c>
      <c r="Y28" s="72">
        <v>298254661</v>
      </c>
      <c r="Z28" s="72">
        <v>298254661</v>
      </c>
      <c r="AA28" s="72">
        <v>298254661</v>
      </c>
    </row>
    <row r="29" spans="1:27" ht="45">
      <c r="A29" s="69" t="s">
        <v>48</v>
      </c>
      <c r="B29" s="70" t="s">
        <v>49</v>
      </c>
      <c r="C29" s="71" t="s">
        <v>101</v>
      </c>
      <c r="D29" s="69" t="s">
        <v>91</v>
      </c>
      <c r="E29" s="69" t="s">
        <v>97</v>
      </c>
      <c r="F29" s="69" t="s">
        <v>93</v>
      </c>
      <c r="G29" s="69" t="s">
        <v>63</v>
      </c>
      <c r="H29" s="69" t="s">
        <v>17</v>
      </c>
      <c r="I29" s="69" t="s">
        <v>17</v>
      </c>
      <c r="J29" s="69" t="s">
        <v>17</v>
      </c>
      <c r="K29" s="69" t="s">
        <v>17</v>
      </c>
      <c r="L29" s="69" t="s">
        <v>17</v>
      </c>
      <c r="M29" s="69" t="s">
        <v>53</v>
      </c>
      <c r="N29" s="69" t="s">
        <v>63</v>
      </c>
      <c r="O29" s="69" t="s">
        <v>55</v>
      </c>
      <c r="P29" s="70" t="s">
        <v>103</v>
      </c>
      <c r="Q29" s="72">
        <v>3040000000</v>
      </c>
      <c r="R29" s="72">
        <v>0</v>
      </c>
      <c r="S29" s="72">
        <v>0</v>
      </c>
      <c r="T29" s="72">
        <v>3040000000</v>
      </c>
      <c r="U29" s="72">
        <v>0</v>
      </c>
      <c r="V29" s="72">
        <v>2028807500</v>
      </c>
      <c r="W29" s="72">
        <v>1011192500</v>
      </c>
      <c r="X29" s="72">
        <v>1866536932</v>
      </c>
      <c r="Y29" s="72">
        <v>538425043</v>
      </c>
      <c r="Z29" s="72">
        <v>538425043</v>
      </c>
      <c r="AA29" s="72">
        <v>538425043</v>
      </c>
    </row>
    <row r="30" spans="1:27" ht="78.75">
      <c r="A30" s="69" t="s">
        <v>48</v>
      </c>
      <c r="B30" s="70" t="s">
        <v>49</v>
      </c>
      <c r="C30" s="71" t="s">
        <v>227</v>
      </c>
      <c r="D30" s="69" t="s">
        <v>91</v>
      </c>
      <c r="E30" s="69" t="s">
        <v>97</v>
      </c>
      <c r="F30" s="69" t="s">
        <v>93</v>
      </c>
      <c r="G30" s="69" t="s">
        <v>228</v>
      </c>
      <c r="H30" s="69" t="s">
        <v>17</v>
      </c>
      <c r="I30" s="69" t="s">
        <v>17</v>
      </c>
      <c r="J30" s="69" t="s">
        <v>17</v>
      </c>
      <c r="K30" s="69" t="s">
        <v>17</v>
      </c>
      <c r="L30" s="69" t="s">
        <v>17</v>
      </c>
      <c r="M30" s="69" t="s">
        <v>53</v>
      </c>
      <c r="N30" s="69" t="s">
        <v>98</v>
      </c>
      <c r="O30" s="69" t="s">
        <v>55</v>
      </c>
      <c r="P30" s="70" t="s">
        <v>229</v>
      </c>
      <c r="Q30" s="72">
        <v>6100000000</v>
      </c>
      <c r="R30" s="72">
        <v>0</v>
      </c>
      <c r="S30" s="72">
        <v>0</v>
      </c>
      <c r="T30" s="72">
        <v>6100000000</v>
      </c>
      <c r="U30" s="72">
        <v>0</v>
      </c>
      <c r="V30" s="72">
        <v>5714805810</v>
      </c>
      <c r="W30" s="72">
        <v>385194190</v>
      </c>
      <c r="X30" s="72">
        <v>1894064940</v>
      </c>
      <c r="Y30" s="72">
        <v>400351387</v>
      </c>
      <c r="Z30" s="72">
        <v>400351387</v>
      </c>
      <c r="AA30" s="72">
        <v>400351387</v>
      </c>
    </row>
    <row r="31" spans="1:27" ht="33.75">
      <c r="A31" s="69" t="s">
        <v>48</v>
      </c>
      <c r="B31" s="70" t="s">
        <v>49</v>
      </c>
      <c r="C31" s="71" t="s">
        <v>104</v>
      </c>
      <c r="D31" s="69" t="s">
        <v>91</v>
      </c>
      <c r="E31" s="69" t="s">
        <v>105</v>
      </c>
      <c r="F31" s="69" t="s">
        <v>93</v>
      </c>
      <c r="G31" s="69" t="s">
        <v>106</v>
      </c>
      <c r="H31" s="69" t="s">
        <v>17</v>
      </c>
      <c r="I31" s="69" t="s">
        <v>17</v>
      </c>
      <c r="J31" s="69" t="s">
        <v>17</v>
      </c>
      <c r="K31" s="69" t="s">
        <v>17</v>
      </c>
      <c r="L31" s="69" t="s">
        <v>17</v>
      </c>
      <c r="M31" s="69" t="s">
        <v>53</v>
      </c>
      <c r="N31" s="69" t="s">
        <v>63</v>
      </c>
      <c r="O31" s="69" t="s">
        <v>55</v>
      </c>
      <c r="P31" s="70" t="s">
        <v>107</v>
      </c>
      <c r="Q31" s="72">
        <v>4689000000</v>
      </c>
      <c r="R31" s="72">
        <v>0</v>
      </c>
      <c r="S31" s="72">
        <v>0</v>
      </c>
      <c r="T31" s="72">
        <v>4689000000</v>
      </c>
      <c r="U31" s="72">
        <v>0</v>
      </c>
      <c r="V31" s="72">
        <v>3949000000</v>
      </c>
      <c r="W31" s="72">
        <v>740000000</v>
      </c>
      <c r="X31" s="72">
        <v>3726852679</v>
      </c>
      <c r="Y31" s="72">
        <v>978300941</v>
      </c>
      <c r="Z31" s="72">
        <v>978300941</v>
      </c>
      <c r="AA31" s="72">
        <v>978300941</v>
      </c>
    </row>
    <row r="32" spans="1:27" ht="67.5">
      <c r="A32" s="69" t="s">
        <v>48</v>
      </c>
      <c r="B32" s="70" t="s">
        <v>49</v>
      </c>
      <c r="C32" s="71" t="s">
        <v>108</v>
      </c>
      <c r="D32" s="69" t="s">
        <v>91</v>
      </c>
      <c r="E32" s="69" t="s">
        <v>109</v>
      </c>
      <c r="F32" s="69" t="s">
        <v>93</v>
      </c>
      <c r="G32" s="69" t="s">
        <v>110</v>
      </c>
      <c r="H32" s="69" t="s">
        <v>17</v>
      </c>
      <c r="I32" s="69" t="s">
        <v>17</v>
      </c>
      <c r="J32" s="69" t="s">
        <v>17</v>
      </c>
      <c r="K32" s="69" t="s">
        <v>17</v>
      </c>
      <c r="L32" s="69" t="s">
        <v>17</v>
      </c>
      <c r="M32" s="69" t="s">
        <v>53</v>
      </c>
      <c r="N32" s="69" t="s">
        <v>69</v>
      </c>
      <c r="O32" s="69" t="s">
        <v>55</v>
      </c>
      <c r="P32" s="70" t="s">
        <v>111</v>
      </c>
      <c r="Q32" s="72">
        <v>4811309416</v>
      </c>
      <c r="R32" s="72">
        <v>0</v>
      </c>
      <c r="S32" s="72">
        <v>0</v>
      </c>
      <c r="T32" s="72">
        <v>4811309416</v>
      </c>
      <c r="U32" s="72">
        <v>0</v>
      </c>
      <c r="V32" s="72">
        <v>3364635573</v>
      </c>
      <c r="W32" s="72">
        <v>1446673843</v>
      </c>
      <c r="X32" s="72">
        <v>1436877571</v>
      </c>
      <c r="Y32" s="72">
        <v>561549639</v>
      </c>
      <c r="Z32" s="72">
        <v>561549639</v>
      </c>
      <c r="AA32" s="72">
        <v>561549639</v>
      </c>
    </row>
    <row r="33" spans="1:27" ht="45">
      <c r="A33" s="69" t="s">
        <v>48</v>
      </c>
      <c r="B33" s="70" t="s">
        <v>49</v>
      </c>
      <c r="C33" s="71" t="s">
        <v>112</v>
      </c>
      <c r="D33" s="69" t="s">
        <v>91</v>
      </c>
      <c r="E33" s="69" t="s">
        <v>113</v>
      </c>
      <c r="F33" s="69" t="s">
        <v>93</v>
      </c>
      <c r="G33" s="69" t="s">
        <v>114</v>
      </c>
      <c r="H33" s="69" t="s">
        <v>17</v>
      </c>
      <c r="I33" s="69" t="s">
        <v>17</v>
      </c>
      <c r="J33" s="69" t="s">
        <v>17</v>
      </c>
      <c r="K33" s="69" t="s">
        <v>17</v>
      </c>
      <c r="L33" s="69" t="s">
        <v>17</v>
      </c>
      <c r="M33" s="69" t="s">
        <v>53</v>
      </c>
      <c r="N33" s="69" t="s">
        <v>63</v>
      </c>
      <c r="O33" s="69" t="s">
        <v>55</v>
      </c>
      <c r="P33" s="70" t="s">
        <v>115</v>
      </c>
      <c r="Q33" s="72">
        <v>4000000000</v>
      </c>
      <c r="R33" s="72">
        <v>0</v>
      </c>
      <c r="S33" s="72">
        <v>0</v>
      </c>
      <c r="T33" s="72">
        <v>4000000000</v>
      </c>
      <c r="U33" s="72">
        <v>0</v>
      </c>
      <c r="V33" s="72">
        <v>3177750000</v>
      </c>
      <c r="W33" s="72">
        <v>822250000</v>
      </c>
      <c r="X33" s="72">
        <v>2937289999</v>
      </c>
      <c r="Y33" s="72">
        <v>207233332</v>
      </c>
      <c r="Z33" s="72">
        <v>207233332</v>
      </c>
      <c r="AA33" s="72">
        <v>207233332</v>
      </c>
    </row>
    <row r="34" spans="1:27" ht="45">
      <c r="A34" s="69" t="s">
        <v>48</v>
      </c>
      <c r="B34" s="70" t="s">
        <v>49</v>
      </c>
      <c r="C34" s="71" t="s">
        <v>116</v>
      </c>
      <c r="D34" s="69" t="s">
        <v>91</v>
      </c>
      <c r="E34" s="69" t="s">
        <v>113</v>
      </c>
      <c r="F34" s="69" t="s">
        <v>93</v>
      </c>
      <c r="G34" s="69" t="s">
        <v>54</v>
      </c>
      <c r="H34" s="69" t="s">
        <v>17</v>
      </c>
      <c r="I34" s="69" t="s">
        <v>17</v>
      </c>
      <c r="J34" s="69" t="s">
        <v>17</v>
      </c>
      <c r="K34" s="69" t="s">
        <v>17</v>
      </c>
      <c r="L34" s="69" t="s">
        <v>17</v>
      </c>
      <c r="M34" s="69" t="s">
        <v>53</v>
      </c>
      <c r="N34" s="69" t="s">
        <v>63</v>
      </c>
      <c r="O34" s="69" t="s">
        <v>55</v>
      </c>
      <c r="P34" s="70" t="s">
        <v>117</v>
      </c>
      <c r="Q34" s="72">
        <v>6098805428</v>
      </c>
      <c r="R34" s="72">
        <v>0</v>
      </c>
      <c r="S34" s="72">
        <v>0</v>
      </c>
      <c r="T34" s="72">
        <v>6098805428</v>
      </c>
      <c r="U34" s="72">
        <v>0</v>
      </c>
      <c r="V34" s="72">
        <v>5132081438</v>
      </c>
      <c r="W34" s="72">
        <v>966723990</v>
      </c>
      <c r="X34" s="72">
        <v>4803260081</v>
      </c>
      <c r="Y34" s="72">
        <v>776856308</v>
      </c>
      <c r="Z34" s="72">
        <v>776856308</v>
      </c>
      <c r="AA34" s="72">
        <v>776856308</v>
      </c>
    </row>
    <row r="35" spans="1:27" ht="56.25">
      <c r="A35" s="69" t="s">
        <v>48</v>
      </c>
      <c r="B35" s="70" t="s">
        <v>49</v>
      </c>
      <c r="C35" s="71" t="s">
        <v>121</v>
      </c>
      <c r="D35" s="69" t="s">
        <v>91</v>
      </c>
      <c r="E35" s="69" t="s">
        <v>119</v>
      </c>
      <c r="F35" s="69" t="s">
        <v>93</v>
      </c>
      <c r="G35" s="69" t="s">
        <v>122</v>
      </c>
      <c r="H35" s="69"/>
      <c r="I35" s="69"/>
      <c r="J35" s="69"/>
      <c r="K35" s="69"/>
      <c r="L35" s="69"/>
      <c r="M35" s="69" t="s">
        <v>53</v>
      </c>
      <c r="N35" s="69" t="s">
        <v>69</v>
      </c>
      <c r="O35" s="69" t="s">
        <v>55</v>
      </c>
      <c r="P35" s="70" t="s">
        <v>123</v>
      </c>
      <c r="Q35" s="72">
        <v>3700000000</v>
      </c>
      <c r="R35" s="72">
        <v>0</v>
      </c>
      <c r="S35" s="72">
        <v>0</v>
      </c>
      <c r="T35" s="72">
        <v>3700000000</v>
      </c>
      <c r="U35" s="72">
        <v>0</v>
      </c>
      <c r="V35" s="72">
        <v>3553089754</v>
      </c>
      <c r="W35" s="72">
        <v>146910246</v>
      </c>
      <c r="X35" s="72">
        <v>3350504210</v>
      </c>
      <c r="Y35" s="72">
        <v>941169292</v>
      </c>
      <c r="Z35" s="72">
        <v>941169292</v>
      </c>
      <c r="AA35" s="72">
        <v>941169292</v>
      </c>
    </row>
    <row r="36" spans="1:27" ht="78.75">
      <c r="A36" s="69" t="s">
        <v>48</v>
      </c>
      <c r="B36" s="70" t="s">
        <v>49</v>
      </c>
      <c r="C36" s="71" t="s">
        <v>124</v>
      </c>
      <c r="D36" s="69" t="s">
        <v>91</v>
      </c>
      <c r="E36" s="69" t="s">
        <v>119</v>
      </c>
      <c r="F36" s="69" t="s">
        <v>93</v>
      </c>
      <c r="G36" s="69" t="s">
        <v>125</v>
      </c>
      <c r="H36" s="69" t="s">
        <v>17</v>
      </c>
      <c r="I36" s="69" t="s">
        <v>17</v>
      </c>
      <c r="J36" s="69" t="s">
        <v>17</v>
      </c>
      <c r="K36" s="69" t="s">
        <v>17</v>
      </c>
      <c r="L36" s="69" t="s">
        <v>17</v>
      </c>
      <c r="M36" s="69" t="s">
        <v>53</v>
      </c>
      <c r="N36" s="69" t="s">
        <v>69</v>
      </c>
      <c r="O36" s="69" t="s">
        <v>55</v>
      </c>
      <c r="P36" s="70" t="s">
        <v>126</v>
      </c>
      <c r="Q36" s="72">
        <v>6000000000</v>
      </c>
      <c r="R36" s="72">
        <v>0</v>
      </c>
      <c r="S36" s="72">
        <v>0</v>
      </c>
      <c r="T36" s="72">
        <v>6000000000</v>
      </c>
      <c r="U36" s="72">
        <v>0</v>
      </c>
      <c r="V36" s="72">
        <v>4408522571</v>
      </c>
      <c r="W36" s="72">
        <v>1591477429</v>
      </c>
      <c r="X36" s="72">
        <v>899105936</v>
      </c>
      <c r="Y36" s="72">
        <v>306275058</v>
      </c>
      <c r="Z36" s="72">
        <v>306275058</v>
      </c>
      <c r="AA36" s="72">
        <v>306275058</v>
      </c>
    </row>
    <row r="37" spans="1:27" ht="56.25">
      <c r="A37" s="69" t="s">
        <v>48</v>
      </c>
      <c r="B37" s="70" t="s">
        <v>49</v>
      </c>
      <c r="C37" s="71" t="s">
        <v>210</v>
      </c>
      <c r="D37" s="69" t="s">
        <v>91</v>
      </c>
      <c r="E37" s="69" t="s">
        <v>119</v>
      </c>
      <c r="F37" s="69" t="s">
        <v>93</v>
      </c>
      <c r="G37" s="69" t="s">
        <v>114</v>
      </c>
      <c r="H37" s="69" t="s">
        <v>17</v>
      </c>
      <c r="I37" s="69" t="s">
        <v>17</v>
      </c>
      <c r="J37" s="69" t="s">
        <v>17</v>
      </c>
      <c r="K37" s="69" t="s">
        <v>17</v>
      </c>
      <c r="L37" s="69" t="s">
        <v>17</v>
      </c>
      <c r="M37" s="69" t="s">
        <v>53</v>
      </c>
      <c r="N37" s="69" t="s">
        <v>69</v>
      </c>
      <c r="O37" s="69" t="s">
        <v>55</v>
      </c>
      <c r="P37" s="70" t="s">
        <v>211</v>
      </c>
      <c r="Q37" s="72">
        <v>800000000</v>
      </c>
      <c r="R37" s="72">
        <v>0</v>
      </c>
      <c r="S37" s="72">
        <v>0</v>
      </c>
      <c r="T37" s="72">
        <v>800000000</v>
      </c>
      <c r="U37" s="72">
        <v>0</v>
      </c>
      <c r="V37" s="72">
        <v>784344331</v>
      </c>
      <c r="W37" s="72">
        <v>15655669</v>
      </c>
      <c r="X37" s="72">
        <v>221182098</v>
      </c>
      <c r="Y37" s="72">
        <v>105509469</v>
      </c>
      <c r="Z37" s="72">
        <v>105509469</v>
      </c>
      <c r="AA37" s="72">
        <v>105509469</v>
      </c>
    </row>
    <row r="38" spans="1:27" ht="22.5">
      <c r="A38" s="69" t="s">
        <v>127</v>
      </c>
      <c r="B38" s="70" t="s">
        <v>128</v>
      </c>
      <c r="C38" s="71" t="s">
        <v>50</v>
      </c>
      <c r="D38" s="69" t="s">
        <v>51</v>
      </c>
      <c r="E38" s="69" t="s">
        <v>52</v>
      </c>
      <c r="F38" s="69" t="s">
        <v>52</v>
      </c>
      <c r="G38" s="69" t="s">
        <v>52</v>
      </c>
      <c r="H38" s="69"/>
      <c r="I38" s="69"/>
      <c r="J38" s="69"/>
      <c r="K38" s="69"/>
      <c r="L38" s="69"/>
      <c r="M38" s="69" t="s">
        <v>129</v>
      </c>
      <c r="N38" s="69" t="s">
        <v>130</v>
      </c>
      <c r="O38" s="69" t="s">
        <v>55</v>
      </c>
      <c r="P38" s="70" t="s">
        <v>56</v>
      </c>
      <c r="Q38" s="72">
        <v>128592300000</v>
      </c>
      <c r="R38" s="72">
        <v>0</v>
      </c>
      <c r="S38" s="72">
        <v>0</v>
      </c>
      <c r="T38" s="72">
        <v>128592300000</v>
      </c>
      <c r="U38" s="72">
        <v>0</v>
      </c>
      <c r="V38" s="72">
        <v>63148865161</v>
      </c>
      <c r="W38" s="72">
        <v>65443434839</v>
      </c>
      <c r="X38" s="72">
        <v>63103621304</v>
      </c>
      <c r="Y38" s="72">
        <v>58227043029</v>
      </c>
      <c r="Z38" s="72">
        <v>58227043029</v>
      </c>
      <c r="AA38" s="72">
        <v>58227043029</v>
      </c>
    </row>
    <row r="39" spans="1:27" ht="22.5">
      <c r="A39" s="69" t="s">
        <v>127</v>
      </c>
      <c r="B39" s="70" t="s">
        <v>128</v>
      </c>
      <c r="C39" s="71" t="s">
        <v>57</v>
      </c>
      <c r="D39" s="69" t="s">
        <v>51</v>
      </c>
      <c r="E39" s="69" t="s">
        <v>52</v>
      </c>
      <c r="F39" s="69" t="s">
        <v>52</v>
      </c>
      <c r="G39" s="69" t="s">
        <v>58</v>
      </c>
      <c r="H39" s="69"/>
      <c r="I39" s="69"/>
      <c r="J39" s="69"/>
      <c r="K39" s="69"/>
      <c r="L39" s="69"/>
      <c r="M39" s="69" t="s">
        <v>129</v>
      </c>
      <c r="N39" s="69" t="s">
        <v>130</v>
      </c>
      <c r="O39" s="69" t="s">
        <v>55</v>
      </c>
      <c r="P39" s="70" t="s">
        <v>59</v>
      </c>
      <c r="Q39" s="72">
        <v>45536400000</v>
      </c>
      <c r="R39" s="72">
        <v>0</v>
      </c>
      <c r="S39" s="72">
        <v>0</v>
      </c>
      <c r="T39" s="72">
        <v>45536400000</v>
      </c>
      <c r="U39" s="72">
        <v>0</v>
      </c>
      <c r="V39" s="72">
        <v>23070794780</v>
      </c>
      <c r="W39" s="72">
        <v>22465605220</v>
      </c>
      <c r="X39" s="72">
        <v>23070794780</v>
      </c>
      <c r="Y39" s="72">
        <v>21715168295</v>
      </c>
      <c r="Z39" s="72">
        <v>17155609295</v>
      </c>
      <c r="AA39" s="72">
        <v>17155609295</v>
      </c>
    </row>
    <row r="40" spans="1:27" ht="33.75">
      <c r="A40" s="69" t="s">
        <v>127</v>
      </c>
      <c r="B40" s="70" t="s">
        <v>128</v>
      </c>
      <c r="C40" s="71" t="s">
        <v>60</v>
      </c>
      <c r="D40" s="69" t="s">
        <v>51</v>
      </c>
      <c r="E40" s="69" t="s">
        <v>52</v>
      </c>
      <c r="F40" s="69" t="s">
        <v>52</v>
      </c>
      <c r="G40" s="69" t="s">
        <v>61</v>
      </c>
      <c r="H40" s="69"/>
      <c r="I40" s="69"/>
      <c r="J40" s="69"/>
      <c r="K40" s="69"/>
      <c r="L40" s="69"/>
      <c r="M40" s="69" t="s">
        <v>129</v>
      </c>
      <c r="N40" s="69" t="s">
        <v>130</v>
      </c>
      <c r="O40" s="69" t="s">
        <v>55</v>
      </c>
      <c r="P40" s="70" t="s">
        <v>62</v>
      </c>
      <c r="Q40" s="72">
        <v>7550200000</v>
      </c>
      <c r="R40" s="72">
        <v>0</v>
      </c>
      <c r="S40" s="72">
        <v>0</v>
      </c>
      <c r="T40" s="72">
        <v>7550200000</v>
      </c>
      <c r="U40" s="72">
        <v>0</v>
      </c>
      <c r="V40" s="72">
        <v>4487995901</v>
      </c>
      <c r="W40" s="72">
        <v>3062204099</v>
      </c>
      <c r="X40" s="72">
        <v>4472670259</v>
      </c>
      <c r="Y40" s="72">
        <v>4472670259</v>
      </c>
      <c r="Z40" s="72">
        <v>4472670259</v>
      </c>
      <c r="AA40" s="72">
        <v>4472670259</v>
      </c>
    </row>
    <row r="41" spans="1:27" ht="33.75">
      <c r="A41" s="69" t="s">
        <v>127</v>
      </c>
      <c r="B41" s="70" t="s">
        <v>128</v>
      </c>
      <c r="C41" s="71" t="s">
        <v>131</v>
      </c>
      <c r="D41" s="69" t="s">
        <v>51</v>
      </c>
      <c r="E41" s="69" t="s">
        <v>52</v>
      </c>
      <c r="F41" s="69" t="s">
        <v>52</v>
      </c>
      <c r="G41" s="69" t="s">
        <v>79</v>
      </c>
      <c r="H41" s="69"/>
      <c r="I41" s="69"/>
      <c r="J41" s="69"/>
      <c r="K41" s="69"/>
      <c r="L41" s="69"/>
      <c r="M41" s="69" t="s">
        <v>129</v>
      </c>
      <c r="N41" s="69" t="s">
        <v>130</v>
      </c>
      <c r="O41" s="69" t="s">
        <v>55</v>
      </c>
      <c r="P41" s="70" t="s">
        <v>132</v>
      </c>
      <c r="Q41" s="72">
        <v>15442700000</v>
      </c>
      <c r="R41" s="72">
        <v>0</v>
      </c>
      <c r="S41" s="72">
        <v>0</v>
      </c>
      <c r="T41" s="72">
        <v>15442700000</v>
      </c>
      <c r="U41" s="72">
        <v>15442700000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</row>
    <row r="42" spans="1:27" ht="22.5">
      <c r="A42" s="69" t="s">
        <v>127</v>
      </c>
      <c r="B42" s="70" t="s">
        <v>128</v>
      </c>
      <c r="C42" s="71" t="s">
        <v>134</v>
      </c>
      <c r="D42" s="69" t="s">
        <v>51</v>
      </c>
      <c r="E42" s="69" t="s">
        <v>52</v>
      </c>
      <c r="F42" s="69" t="s">
        <v>58</v>
      </c>
      <c r="G42" s="69" t="s">
        <v>52</v>
      </c>
      <c r="H42" s="69"/>
      <c r="I42" s="69"/>
      <c r="J42" s="69"/>
      <c r="K42" s="69"/>
      <c r="L42" s="69"/>
      <c r="M42" s="69" t="s">
        <v>129</v>
      </c>
      <c r="N42" s="69" t="s">
        <v>130</v>
      </c>
      <c r="O42" s="69" t="s">
        <v>55</v>
      </c>
      <c r="P42" s="70" t="s">
        <v>56</v>
      </c>
      <c r="Q42" s="72">
        <v>3408100000</v>
      </c>
      <c r="R42" s="72">
        <v>0</v>
      </c>
      <c r="S42" s="72">
        <v>0</v>
      </c>
      <c r="T42" s="72">
        <v>3408100000</v>
      </c>
      <c r="U42" s="72">
        <v>0</v>
      </c>
      <c r="V42" s="72">
        <v>1526070463</v>
      </c>
      <c r="W42" s="72">
        <v>1882029537</v>
      </c>
      <c r="X42" s="72">
        <v>1526070463</v>
      </c>
      <c r="Y42" s="72">
        <v>1412483070</v>
      </c>
      <c r="Z42" s="72">
        <v>1412483070</v>
      </c>
      <c r="AA42" s="72">
        <v>1412483070</v>
      </c>
    </row>
    <row r="43" spans="1:27" ht="22.5">
      <c r="A43" s="69" t="s">
        <v>127</v>
      </c>
      <c r="B43" s="70" t="s">
        <v>128</v>
      </c>
      <c r="C43" s="71" t="s">
        <v>135</v>
      </c>
      <c r="D43" s="69" t="s">
        <v>51</v>
      </c>
      <c r="E43" s="69" t="s">
        <v>52</v>
      </c>
      <c r="F43" s="69" t="s">
        <v>58</v>
      </c>
      <c r="G43" s="69" t="s">
        <v>58</v>
      </c>
      <c r="H43" s="69"/>
      <c r="I43" s="69"/>
      <c r="J43" s="69"/>
      <c r="K43" s="69"/>
      <c r="L43" s="69"/>
      <c r="M43" s="69" t="s">
        <v>129</v>
      </c>
      <c r="N43" s="69" t="s">
        <v>130</v>
      </c>
      <c r="O43" s="69" t="s">
        <v>55</v>
      </c>
      <c r="P43" s="70" t="s">
        <v>59</v>
      </c>
      <c r="Q43" s="72">
        <v>1323200000</v>
      </c>
      <c r="R43" s="72">
        <v>0</v>
      </c>
      <c r="S43" s="72">
        <v>0</v>
      </c>
      <c r="T43" s="72">
        <v>1323200000</v>
      </c>
      <c r="U43" s="72">
        <v>0</v>
      </c>
      <c r="V43" s="72">
        <v>560159366</v>
      </c>
      <c r="W43" s="72">
        <v>763040634</v>
      </c>
      <c r="X43" s="72">
        <v>560159366</v>
      </c>
      <c r="Y43" s="72">
        <v>528773938</v>
      </c>
      <c r="Z43" s="72">
        <v>417273738</v>
      </c>
      <c r="AA43" s="72">
        <v>417273738</v>
      </c>
    </row>
    <row r="44" spans="1:27" ht="33.75">
      <c r="A44" s="69" t="s">
        <v>127</v>
      </c>
      <c r="B44" s="70" t="s">
        <v>128</v>
      </c>
      <c r="C44" s="71" t="s">
        <v>136</v>
      </c>
      <c r="D44" s="69" t="s">
        <v>51</v>
      </c>
      <c r="E44" s="69" t="s">
        <v>52</v>
      </c>
      <c r="F44" s="69" t="s">
        <v>58</v>
      </c>
      <c r="G44" s="69" t="s">
        <v>61</v>
      </c>
      <c r="H44" s="69"/>
      <c r="I44" s="69"/>
      <c r="J44" s="69"/>
      <c r="K44" s="69"/>
      <c r="L44" s="69"/>
      <c r="M44" s="69" t="s">
        <v>129</v>
      </c>
      <c r="N44" s="69" t="s">
        <v>130</v>
      </c>
      <c r="O44" s="69" t="s">
        <v>55</v>
      </c>
      <c r="P44" s="70" t="s">
        <v>62</v>
      </c>
      <c r="Q44" s="72">
        <v>350900000</v>
      </c>
      <c r="R44" s="72">
        <v>0</v>
      </c>
      <c r="S44" s="72">
        <v>0</v>
      </c>
      <c r="T44" s="72">
        <v>350900000</v>
      </c>
      <c r="U44" s="72">
        <v>0</v>
      </c>
      <c r="V44" s="72">
        <v>109236558</v>
      </c>
      <c r="W44" s="72">
        <v>241663442</v>
      </c>
      <c r="X44" s="72">
        <v>109236558</v>
      </c>
      <c r="Y44" s="72">
        <v>109236558</v>
      </c>
      <c r="Z44" s="72">
        <v>109236558</v>
      </c>
      <c r="AA44" s="72">
        <v>109236558</v>
      </c>
    </row>
    <row r="45" spans="1:27" ht="33.75">
      <c r="A45" s="69" t="s">
        <v>127</v>
      </c>
      <c r="B45" s="70" t="s">
        <v>128</v>
      </c>
      <c r="C45" s="71" t="s">
        <v>137</v>
      </c>
      <c r="D45" s="69" t="s">
        <v>51</v>
      </c>
      <c r="E45" s="69" t="s">
        <v>52</v>
      </c>
      <c r="F45" s="69" t="s">
        <v>58</v>
      </c>
      <c r="G45" s="69" t="s">
        <v>79</v>
      </c>
      <c r="H45" s="69"/>
      <c r="I45" s="69"/>
      <c r="J45" s="69"/>
      <c r="K45" s="69"/>
      <c r="L45" s="69"/>
      <c r="M45" s="69" t="s">
        <v>129</v>
      </c>
      <c r="N45" s="69" t="s">
        <v>130</v>
      </c>
      <c r="O45" s="69" t="s">
        <v>55</v>
      </c>
      <c r="P45" s="70" t="s">
        <v>132</v>
      </c>
      <c r="Q45" s="72">
        <v>432000000</v>
      </c>
      <c r="R45" s="72">
        <v>0</v>
      </c>
      <c r="S45" s="72">
        <v>0</v>
      </c>
      <c r="T45" s="72">
        <v>432000000</v>
      </c>
      <c r="U45" s="72">
        <v>432000000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0</v>
      </c>
    </row>
    <row r="46" spans="1:27" ht="22.5">
      <c r="A46" s="69" t="s">
        <v>127</v>
      </c>
      <c r="B46" s="70" t="s">
        <v>128</v>
      </c>
      <c r="C46" s="71" t="s">
        <v>201</v>
      </c>
      <c r="D46" s="69" t="s">
        <v>51</v>
      </c>
      <c r="E46" s="69" t="s">
        <v>58</v>
      </c>
      <c r="F46" s="69"/>
      <c r="G46" s="69"/>
      <c r="H46" s="69"/>
      <c r="I46" s="69"/>
      <c r="J46" s="69"/>
      <c r="K46" s="69"/>
      <c r="L46" s="69"/>
      <c r="M46" s="69" t="s">
        <v>129</v>
      </c>
      <c r="N46" s="69" t="s">
        <v>130</v>
      </c>
      <c r="O46" s="69" t="s">
        <v>55</v>
      </c>
      <c r="P46" s="70" t="s">
        <v>202</v>
      </c>
      <c r="Q46" s="72">
        <v>118250600000</v>
      </c>
      <c r="R46" s="72">
        <v>0</v>
      </c>
      <c r="S46" s="72">
        <v>0</v>
      </c>
      <c r="T46" s="72">
        <v>118250600000</v>
      </c>
      <c r="U46" s="72">
        <v>0</v>
      </c>
      <c r="V46" s="72">
        <v>89085709023.789993</v>
      </c>
      <c r="W46" s="72">
        <v>29164890976.209999</v>
      </c>
      <c r="X46" s="72">
        <v>72819512860.419998</v>
      </c>
      <c r="Y46" s="72">
        <v>32235172872.970001</v>
      </c>
      <c r="Z46" s="72">
        <v>32233892560.970001</v>
      </c>
      <c r="AA46" s="72">
        <v>32231477604.790001</v>
      </c>
    </row>
    <row r="47" spans="1:27" ht="22.5">
      <c r="A47" s="69" t="s">
        <v>127</v>
      </c>
      <c r="B47" s="70" t="s">
        <v>128</v>
      </c>
      <c r="C47" s="71" t="s">
        <v>201</v>
      </c>
      <c r="D47" s="69" t="s">
        <v>51</v>
      </c>
      <c r="E47" s="69" t="s">
        <v>58</v>
      </c>
      <c r="F47" s="69"/>
      <c r="G47" s="69"/>
      <c r="H47" s="69"/>
      <c r="I47" s="69"/>
      <c r="J47" s="69"/>
      <c r="K47" s="69"/>
      <c r="L47" s="69"/>
      <c r="M47" s="69" t="s">
        <v>129</v>
      </c>
      <c r="N47" s="69" t="s">
        <v>133</v>
      </c>
      <c r="O47" s="69" t="s">
        <v>55</v>
      </c>
      <c r="P47" s="70" t="s">
        <v>202</v>
      </c>
      <c r="Q47" s="72">
        <v>2500000000</v>
      </c>
      <c r="R47" s="72">
        <v>0</v>
      </c>
      <c r="S47" s="72">
        <v>0</v>
      </c>
      <c r="T47" s="72">
        <v>2500000000</v>
      </c>
      <c r="U47" s="72">
        <v>0</v>
      </c>
      <c r="V47" s="72">
        <v>596513882</v>
      </c>
      <c r="W47" s="72">
        <v>1903486118</v>
      </c>
      <c r="X47" s="72">
        <v>587439737</v>
      </c>
      <c r="Y47" s="72">
        <v>296465195.19999999</v>
      </c>
      <c r="Z47" s="72">
        <v>296465195.19999999</v>
      </c>
      <c r="AA47" s="72">
        <v>296465195.19999999</v>
      </c>
    </row>
    <row r="48" spans="1:27" ht="33.75">
      <c r="A48" s="69" t="s">
        <v>127</v>
      </c>
      <c r="B48" s="70" t="s">
        <v>128</v>
      </c>
      <c r="C48" s="71" t="s">
        <v>139</v>
      </c>
      <c r="D48" s="69" t="s">
        <v>51</v>
      </c>
      <c r="E48" s="69" t="s">
        <v>61</v>
      </c>
      <c r="F48" s="69" t="s">
        <v>61</v>
      </c>
      <c r="G48" s="69" t="s">
        <v>52</v>
      </c>
      <c r="H48" s="69" t="s">
        <v>140</v>
      </c>
      <c r="I48" s="69"/>
      <c r="J48" s="69"/>
      <c r="K48" s="69"/>
      <c r="L48" s="69"/>
      <c r="M48" s="69" t="s">
        <v>129</v>
      </c>
      <c r="N48" s="69" t="s">
        <v>133</v>
      </c>
      <c r="O48" s="69" t="s">
        <v>55</v>
      </c>
      <c r="P48" s="70" t="s">
        <v>141</v>
      </c>
      <c r="Q48" s="72">
        <v>67716000000</v>
      </c>
      <c r="R48" s="72">
        <v>0</v>
      </c>
      <c r="S48" s="72">
        <v>0</v>
      </c>
      <c r="T48" s="72">
        <v>67716000000</v>
      </c>
      <c r="U48" s="72">
        <v>0</v>
      </c>
      <c r="V48" s="72">
        <v>30528901710</v>
      </c>
      <c r="W48" s="72">
        <v>37187098290</v>
      </c>
      <c r="X48" s="72">
        <v>27086298772</v>
      </c>
      <c r="Y48" s="72">
        <v>27086298772</v>
      </c>
      <c r="Z48" s="72">
        <v>27086298772</v>
      </c>
      <c r="AA48" s="72">
        <v>27086298772</v>
      </c>
    </row>
    <row r="49" spans="1:27" ht="22.5">
      <c r="A49" s="69" t="s">
        <v>127</v>
      </c>
      <c r="B49" s="70" t="s">
        <v>128</v>
      </c>
      <c r="C49" s="71" t="s">
        <v>230</v>
      </c>
      <c r="D49" s="69" t="s">
        <v>51</v>
      </c>
      <c r="E49" s="69" t="s">
        <v>61</v>
      </c>
      <c r="F49" s="69" t="s">
        <v>61</v>
      </c>
      <c r="G49" s="69" t="s">
        <v>52</v>
      </c>
      <c r="H49" s="69" t="s">
        <v>231</v>
      </c>
      <c r="I49" s="69"/>
      <c r="J49" s="69"/>
      <c r="K49" s="69"/>
      <c r="L49" s="69"/>
      <c r="M49" s="69" t="s">
        <v>129</v>
      </c>
      <c r="N49" s="69" t="s">
        <v>138</v>
      </c>
      <c r="O49" s="69" t="s">
        <v>55</v>
      </c>
      <c r="P49" s="70" t="s">
        <v>232</v>
      </c>
      <c r="Q49" s="72">
        <v>140000000000</v>
      </c>
      <c r="R49" s="72">
        <v>0</v>
      </c>
      <c r="S49" s="72">
        <v>0</v>
      </c>
      <c r="T49" s="72">
        <v>140000000000</v>
      </c>
      <c r="U49" s="72">
        <v>0</v>
      </c>
      <c r="V49" s="72">
        <v>0</v>
      </c>
      <c r="W49" s="72">
        <v>140000000000</v>
      </c>
      <c r="X49" s="72">
        <v>0</v>
      </c>
      <c r="Y49" s="72">
        <v>0</v>
      </c>
      <c r="Z49" s="72">
        <v>0</v>
      </c>
      <c r="AA49" s="72">
        <v>0</v>
      </c>
    </row>
    <row r="50" spans="1:27" ht="33.75">
      <c r="A50" s="69" t="s">
        <v>127</v>
      </c>
      <c r="B50" s="70" t="s">
        <v>128</v>
      </c>
      <c r="C50" s="71" t="s">
        <v>74</v>
      </c>
      <c r="D50" s="69" t="s">
        <v>51</v>
      </c>
      <c r="E50" s="69" t="s">
        <v>61</v>
      </c>
      <c r="F50" s="69" t="s">
        <v>61</v>
      </c>
      <c r="G50" s="69" t="s">
        <v>52</v>
      </c>
      <c r="H50" s="69" t="s">
        <v>75</v>
      </c>
      <c r="I50" s="69"/>
      <c r="J50" s="69"/>
      <c r="K50" s="69"/>
      <c r="L50" s="69"/>
      <c r="M50" s="69" t="s">
        <v>129</v>
      </c>
      <c r="N50" s="69" t="s">
        <v>130</v>
      </c>
      <c r="O50" s="69" t="s">
        <v>55</v>
      </c>
      <c r="P50" s="70" t="s">
        <v>76</v>
      </c>
      <c r="Q50" s="72">
        <v>8761000000</v>
      </c>
      <c r="R50" s="72">
        <v>0</v>
      </c>
      <c r="S50" s="72">
        <v>0</v>
      </c>
      <c r="T50" s="72">
        <v>8761000000</v>
      </c>
      <c r="U50" s="72">
        <v>8761000000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</row>
    <row r="51" spans="1:27" ht="22.5">
      <c r="A51" s="69" t="s">
        <v>127</v>
      </c>
      <c r="B51" s="70" t="s">
        <v>128</v>
      </c>
      <c r="C51" s="71" t="s">
        <v>142</v>
      </c>
      <c r="D51" s="69" t="s">
        <v>51</v>
      </c>
      <c r="E51" s="69" t="s">
        <v>61</v>
      </c>
      <c r="F51" s="69" t="s">
        <v>79</v>
      </c>
      <c r="G51" s="69" t="s">
        <v>58</v>
      </c>
      <c r="H51" s="69" t="s">
        <v>84</v>
      </c>
      <c r="I51" s="69"/>
      <c r="J51" s="69"/>
      <c r="K51" s="69"/>
      <c r="L51" s="69"/>
      <c r="M51" s="69" t="s">
        <v>129</v>
      </c>
      <c r="N51" s="69" t="s">
        <v>130</v>
      </c>
      <c r="O51" s="69" t="s">
        <v>55</v>
      </c>
      <c r="P51" s="70" t="s">
        <v>143</v>
      </c>
      <c r="Q51" s="72">
        <v>9034100000</v>
      </c>
      <c r="R51" s="72">
        <v>0</v>
      </c>
      <c r="S51" s="72">
        <v>0</v>
      </c>
      <c r="T51" s="72">
        <v>9034100000</v>
      </c>
      <c r="U51" s="72">
        <v>0</v>
      </c>
      <c r="V51" s="72">
        <v>8377646200</v>
      </c>
      <c r="W51" s="72">
        <v>656453800</v>
      </c>
      <c r="X51" s="72">
        <v>4234890200</v>
      </c>
      <c r="Y51" s="72">
        <v>4234890200</v>
      </c>
      <c r="Z51" s="72">
        <v>4234890200</v>
      </c>
      <c r="AA51" s="72">
        <v>4234890200</v>
      </c>
    </row>
    <row r="52" spans="1:27" ht="22.5">
      <c r="A52" s="69" t="s">
        <v>127</v>
      </c>
      <c r="B52" s="70" t="s">
        <v>128</v>
      </c>
      <c r="C52" s="71" t="s">
        <v>144</v>
      </c>
      <c r="D52" s="69" t="s">
        <v>51</v>
      </c>
      <c r="E52" s="69" t="s">
        <v>61</v>
      </c>
      <c r="F52" s="69" t="s">
        <v>79</v>
      </c>
      <c r="G52" s="69" t="s">
        <v>58</v>
      </c>
      <c r="H52" s="69" t="s">
        <v>145</v>
      </c>
      <c r="I52" s="69"/>
      <c r="J52" s="69"/>
      <c r="K52" s="69"/>
      <c r="L52" s="69"/>
      <c r="M52" s="69" t="s">
        <v>129</v>
      </c>
      <c r="N52" s="69" t="s">
        <v>130</v>
      </c>
      <c r="O52" s="69" t="s">
        <v>55</v>
      </c>
      <c r="P52" s="70" t="s">
        <v>146</v>
      </c>
      <c r="Q52" s="72">
        <v>12257800000</v>
      </c>
      <c r="R52" s="72">
        <v>0</v>
      </c>
      <c r="S52" s="72">
        <v>0</v>
      </c>
      <c r="T52" s="72">
        <v>12257800000</v>
      </c>
      <c r="U52" s="72">
        <v>0</v>
      </c>
      <c r="V52" s="72">
        <v>8000000000</v>
      </c>
      <c r="W52" s="72">
        <v>4257800000</v>
      </c>
      <c r="X52" s="72">
        <v>3077450000</v>
      </c>
      <c r="Y52" s="72">
        <v>2953594000</v>
      </c>
      <c r="Z52" s="72">
        <v>2953594000</v>
      </c>
      <c r="AA52" s="72">
        <v>2953594000</v>
      </c>
    </row>
    <row r="53" spans="1:27" ht="33.75">
      <c r="A53" s="69" t="s">
        <v>127</v>
      </c>
      <c r="B53" s="70" t="s">
        <v>128</v>
      </c>
      <c r="C53" s="71" t="s">
        <v>82</v>
      </c>
      <c r="D53" s="69" t="s">
        <v>51</v>
      </c>
      <c r="E53" s="69" t="s">
        <v>61</v>
      </c>
      <c r="F53" s="69" t="s">
        <v>79</v>
      </c>
      <c r="G53" s="69" t="s">
        <v>58</v>
      </c>
      <c r="H53" s="69" t="s">
        <v>80</v>
      </c>
      <c r="I53" s="69"/>
      <c r="J53" s="69"/>
      <c r="K53" s="69"/>
      <c r="L53" s="69"/>
      <c r="M53" s="69" t="s">
        <v>129</v>
      </c>
      <c r="N53" s="69" t="s">
        <v>130</v>
      </c>
      <c r="O53" s="69" t="s">
        <v>55</v>
      </c>
      <c r="P53" s="70" t="s">
        <v>83</v>
      </c>
      <c r="Q53" s="72">
        <v>847000000</v>
      </c>
      <c r="R53" s="72">
        <v>0</v>
      </c>
      <c r="S53" s="72">
        <v>0</v>
      </c>
      <c r="T53" s="72">
        <v>847000000</v>
      </c>
      <c r="U53" s="72">
        <v>0</v>
      </c>
      <c r="V53" s="72">
        <v>438715600</v>
      </c>
      <c r="W53" s="72">
        <v>408284400</v>
      </c>
      <c r="X53" s="72">
        <v>424387275</v>
      </c>
      <c r="Y53" s="72">
        <v>385113469</v>
      </c>
      <c r="Z53" s="72">
        <v>385113469</v>
      </c>
      <c r="AA53" s="72">
        <v>385113469</v>
      </c>
    </row>
    <row r="54" spans="1:27" ht="22.5">
      <c r="A54" s="69" t="s">
        <v>127</v>
      </c>
      <c r="B54" s="70" t="s">
        <v>128</v>
      </c>
      <c r="C54" s="71" t="s">
        <v>147</v>
      </c>
      <c r="D54" s="69" t="s">
        <v>51</v>
      </c>
      <c r="E54" s="69" t="s">
        <v>61</v>
      </c>
      <c r="F54" s="69" t="s">
        <v>79</v>
      </c>
      <c r="G54" s="69" t="s">
        <v>58</v>
      </c>
      <c r="H54" s="69" t="s">
        <v>148</v>
      </c>
      <c r="I54" s="69"/>
      <c r="J54" s="69"/>
      <c r="K54" s="69"/>
      <c r="L54" s="69"/>
      <c r="M54" s="69" t="s">
        <v>129</v>
      </c>
      <c r="N54" s="69" t="s">
        <v>130</v>
      </c>
      <c r="O54" s="69" t="s">
        <v>55</v>
      </c>
      <c r="P54" s="70" t="s">
        <v>226</v>
      </c>
      <c r="Q54" s="72">
        <v>55000000</v>
      </c>
      <c r="R54" s="72">
        <v>0</v>
      </c>
      <c r="S54" s="72">
        <v>0</v>
      </c>
      <c r="T54" s="72">
        <v>55000000</v>
      </c>
      <c r="U54" s="72">
        <v>0</v>
      </c>
      <c r="V54" s="72">
        <v>15800000</v>
      </c>
      <c r="W54" s="72">
        <v>39200000</v>
      </c>
      <c r="X54" s="72">
        <v>10000000</v>
      </c>
      <c r="Y54" s="72">
        <v>10000000</v>
      </c>
      <c r="Z54" s="72">
        <v>10000000</v>
      </c>
      <c r="AA54" s="72">
        <v>10000000</v>
      </c>
    </row>
    <row r="55" spans="1:27" ht="45">
      <c r="A55" s="69" t="s">
        <v>127</v>
      </c>
      <c r="B55" s="70" t="s">
        <v>128</v>
      </c>
      <c r="C55" s="71" t="s">
        <v>149</v>
      </c>
      <c r="D55" s="69" t="s">
        <v>51</v>
      </c>
      <c r="E55" s="69" t="s">
        <v>61</v>
      </c>
      <c r="F55" s="69" t="s">
        <v>79</v>
      </c>
      <c r="G55" s="69" t="s">
        <v>58</v>
      </c>
      <c r="H55" s="69" t="s">
        <v>150</v>
      </c>
      <c r="I55" s="69"/>
      <c r="J55" s="69"/>
      <c r="K55" s="69"/>
      <c r="L55" s="69"/>
      <c r="M55" s="69" t="s">
        <v>129</v>
      </c>
      <c r="N55" s="69" t="s">
        <v>130</v>
      </c>
      <c r="O55" s="69" t="s">
        <v>55</v>
      </c>
      <c r="P55" s="70" t="s">
        <v>225</v>
      </c>
      <c r="Q55" s="72">
        <v>250000000</v>
      </c>
      <c r="R55" s="72">
        <v>0</v>
      </c>
      <c r="S55" s="72">
        <v>0</v>
      </c>
      <c r="T55" s="72">
        <v>250000000</v>
      </c>
      <c r="U55" s="72">
        <v>0</v>
      </c>
      <c r="V55" s="72">
        <v>250000000</v>
      </c>
      <c r="W55" s="72">
        <v>0</v>
      </c>
      <c r="X55" s="72">
        <v>36052710</v>
      </c>
      <c r="Y55" s="72">
        <v>36052710</v>
      </c>
      <c r="Z55" s="72">
        <v>36052710</v>
      </c>
      <c r="AA55" s="72">
        <v>36052710</v>
      </c>
    </row>
    <row r="56" spans="1:27" ht="22.5">
      <c r="A56" s="69" t="s">
        <v>127</v>
      </c>
      <c r="B56" s="70" t="s">
        <v>128</v>
      </c>
      <c r="C56" s="71" t="s">
        <v>205</v>
      </c>
      <c r="D56" s="69" t="s">
        <v>51</v>
      </c>
      <c r="E56" s="69" t="s">
        <v>61</v>
      </c>
      <c r="F56" s="69" t="s">
        <v>54</v>
      </c>
      <c r="G56" s="69"/>
      <c r="H56" s="69"/>
      <c r="I56" s="69"/>
      <c r="J56" s="69"/>
      <c r="K56" s="69"/>
      <c r="L56" s="69"/>
      <c r="M56" s="69" t="s">
        <v>129</v>
      </c>
      <c r="N56" s="69" t="s">
        <v>130</v>
      </c>
      <c r="O56" s="69" t="s">
        <v>55</v>
      </c>
      <c r="P56" s="70" t="s">
        <v>206</v>
      </c>
      <c r="Q56" s="72">
        <v>59411000000</v>
      </c>
      <c r="R56" s="72">
        <v>0</v>
      </c>
      <c r="S56" s="72">
        <v>0</v>
      </c>
      <c r="T56" s="72">
        <v>59411000000</v>
      </c>
      <c r="U56" s="72">
        <v>0</v>
      </c>
      <c r="V56" s="72">
        <v>1274371422.97</v>
      </c>
      <c r="W56" s="72">
        <v>58136628577.029999</v>
      </c>
      <c r="X56" s="72">
        <v>1268754863.97</v>
      </c>
      <c r="Y56" s="72">
        <v>1268754863.97</v>
      </c>
      <c r="Z56" s="72">
        <v>1268754863.97</v>
      </c>
      <c r="AA56" s="72">
        <v>1268754863.97</v>
      </c>
    </row>
    <row r="57" spans="1:27" ht="22.5">
      <c r="A57" s="69" t="s">
        <v>127</v>
      </c>
      <c r="B57" s="70" t="s">
        <v>128</v>
      </c>
      <c r="C57" s="71" t="s">
        <v>85</v>
      </c>
      <c r="D57" s="69" t="s">
        <v>51</v>
      </c>
      <c r="E57" s="69" t="s">
        <v>86</v>
      </c>
      <c r="F57" s="69" t="s">
        <v>52</v>
      </c>
      <c r="G57" s="69"/>
      <c r="H57" s="69"/>
      <c r="I57" s="69"/>
      <c r="J57" s="69"/>
      <c r="K57" s="69"/>
      <c r="L57" s="69"/>
      <c r="M57" s="69" t="s">
        <v>129</v>
      </c>
      <c r="N57" s="69" t="s">
        <v>130</v>
      </c>
      <c r="O57" s="69" t="s">
        <v>55</v>
      </c>
      <c r="P57" s="70" t="s">
        <v>87</v>
      </c>
      <c r="Q57" s="72">
        <v>3141400000</v>
      </c>
      <c r="R57" s="72">
        <v>0</v>
      </c>
      <c r="S57" s="72">
        <v>0</v>
      </c>
      <c r="T57" s="72">
        <v>3141400000</v>
      </c>
      <c r="U57" s="72">
        <v>0</v>
      </c>
      <c r="V57" s="72">
        <v>3050717892</v>
      </c>
      <c r="W57" s="72">
        <v>90682108</v>
      </c>
      <c r="X57" s="72">
        <v>3030919008.0799999</v>
      </c>
      <c r="Y57" s="72">
        <v>3030919008.0799999</v>
      </c>
      <c r="Z57" s="72">
        <v>3030281008.0799999</v>
      </c>
      <c r="AA57" s="72">
        <v>3030281008.0799999</v>
      </c>
    </row>
    <row r="58" spans="1:27" ht="22.5">
      <c r="A58" s="69" t="s">
        <v>127</v>
      </c>
      <c r="B58" s="70" t="s">
        <v>128</v>
      </c>
      <c r="C58" s="71" t="s">
        <v>88</v>
      </c>
      <c r="D58" s="69" t="s">
        <v>51</v>
      </c>
      <c r="E58" s="69" t="s">
        <v>86</v>
      </c>
      <c r="F58" s="69" t="s">
        <v>79</v>
      </c>
      <c r="G58" s="69" t="s">
        <v>52</v>
      </c>
      <c r="H58" s="69"/>
      <c r="I58" s="69"/>
      <c r="J58" s="69"/>
      <c r="K58" s="69"/>
      <c r="L58" s="69"/>
      <c r="M58" s="69" t="s">
        <v>129</v>
      </c>
      <c r="N58" s="69" t="s">
        <v>130</v>
      </c>
      <c r="O58" s="69" t="s">
        <v>55</v>
      </c>
      <c r="P58" s="70" t="s">
        <v>89</v>
      </c>
      <c r="Q58" s="72">
        <v>1451000000</v>
      </c>
      <c r="R58" s="72">
        <v>0</v>
      </c>
      <c r="S58" s="72">
        <v>0</v>
      </c>
      <c r="T58" s="72">
        <v>1451000000</v>
      </c>
      <c r="U58" s="72">
        <v>0</v>
      </c>
      <c r="V58" s="72">
        <v>0</v>
      </c>
      <c r="W58" s="72">
        <v>1451000000</v>
      </c>
      <c r="X58" s="72">
        <v>0</v>
      </c>
      <c r="Y58" s="72">
        <v>0</v>
      </c>
      <c r="Z58" s="72">
        <v>0</v>
      </c>
      <c r="AA58" s="72">
        <v>0</v>
      </c>
    </row>
    <row r="59" spans="1:27" ht="22.5">
      <c r="A59" s="69" t="s">
        <v>127</v>
      </c>
      <c r="B59" s="70" t="s">
        <v>128</v>
      </c>
      <c r="C59" s="71" t="s">
        <v>207</v>
      </c>
      <c r="D59" s="69" t="s">
        <v>208</v>
      </c>
      <c r="E59" s="69" t="s">
        <v>54</v>
      </c>
      <c r="F59" s="69" t="s">
        <v>79</v>
      </c>
      <c r="G59" s="69" t="s">
        <v>52</v>
      </c>
      <c r="H59" s="69"/>
      <c r="I59" s="69"/>
      <c r="J59" s="69"/>
      <c r="K59" s="69"/>
      <c r="L59" s="69"/>
      <c r="M59" s="69" t="s">
        <v>129</v>
      </c>
      <c r="N59" s="69" t="s">
        <v>130</v>
      </c>
      <c r="O59" s="69" t="s">
        <v>55</v>
      </c>
      <c r="P59" s="70" t="s">
        <v>209</v>
      </c>
      <c r="Q59" s="72">
        <v>11253600799</v>
      </c>
      <c r="R59" s="72">
        <v>0</v>
      </c>
      <c r="S59" s="72">
        <v>0</v>
      </c>
      <c r="T59" s="72">
        <v>11253600799</v>
      </c>
      <c r="U59" s="72">
        <v>0</v>
      </c>
      <c r="V59" s="72">
        <v>0</v>
      </c>
      <c r="W59" s="72">
        <v>11253600799</v>
      </c>
      <c r="X59" s="72">
        <v>0</v>
      </c>
      <c r="Y59" s="72">
        <v>0</v>
      </c>
      <c r="Z59" s="72">
        <v>0</v>
      </c>
      <c r="AA59" s="72">
        <v>0</v>
      </c>
    </row>
    <row r="60" spans="1:27" ht="56.25">
      <c r="A60" s="69" t="s">
        <v>127</v>
      </c>
      <c r="B60" s="70" t="s">
        <v>128</v>
      </c>
      <c r="C60" s="71" t="s">
        <v>151</v>
      </c>
      <c r="D60" s="69" t="s">
        <v>91</v>
      </c>
      <c r="E60" s="69" t="s">
        <v>109</v>
      </c>
      <c r="F60" s="69" t="s">
        <v>93</v>
      </c>
      <c r="G60" s="69" t="s">
        <v>94</v>
      </c>
      <c r="H60" s="69"/>
      <c r="I60" s="69"/>
      <c r="J60" s="69"/>
      <c r="K60" s="69"/>
      <c r="L60" s="69"/>
      <c r="M60" s="69" t="s">
        <v>129</v>
      </c>
      <c r="N60" s="69" t="s">
        <v>130</v>
      </c>
      <c r="O60" s="69" t="s">
        <v>55</v>
      </c>
      <c r="P60" s="70" t="s">
        <v>152</v>
      </c>
      <c r="Q60" s="72">
        <v>14631620000</v>
      </c>
      <c r="R60" s="72">
        <v>0</v>
      </c>
      <c r="S60" s="72">
        <v>0</v>
      </c>
      <c r="T60" s="72">
        <v>14631620000</v>
      </c>
      <c r="U60" s="72">
        <v>0</v>
      </c>
      <c r="V60" s="72">
        <v>13404574013</v>
      </c>
      <c r="W60" s="72">
        <v>1227045987</v>
      </c>
      <c r="X60" s="72">
        <v>10397015095</v>
      </c>
      <c r="Y60" s="72">
        <v>2637672271.5100002</v>
      </c>
      <c r="Z60" s="72">
        <v>2637672271.5100002</v>
      </c>
      <c r="AA60" s="72">
        <v>2637672271.5100002</v>
      </c>
    </row>
    <row r="61" spans="1:27" ht="56.25">
      <c r="A61" s="69" t="s">
        <v>127</v>
      </c>
      <c r="B61" s="70" t="s">
        <v>128</v>
      </c>
      <c r="C61" s="71" t="s">
        <v>154</v>
      </c>
      <c r="D61" s="69" t="s">
        <v>91</v>
      </c>
      <c r="E61" s="69" t="s">
        <v>153</v>
      </c>
      <c r="F61" s="69" t="s">
        <v>93</v>
      </c>
      <c r="G61" s="69" t="s">
        <v>102</v>
      </c>
      <c r="H61" s="69"/>
      <c r="I61" s="69"/>
      <c r="J61" s="69"/>
      <c r="K61" s="69"/>
      <c r="L61" s="69"/>
      <c r="M61" s="69" t="s">
        <v>129</v>
      </c>
      <c r="N61" s="69" t="s">
        <v>130</v>
      </c>
      <c r="O61" s="69" t="s">
        <v>55</v>
      </c>
      <c r="P61" s="70" t="s">
        <v>155</v>
      </c>
      <c r="Q61" s="72">
        <v>33559364513</v>
      </c>
      <c r="R61" s="72">
        <v>0</v>
      </c>
      <c r="S61" s="72">
        <v>0</v>
      </c>
      <c r="T61" s="72">
        <v>33559364513</v>
      </c>
      <c r="U61" s="72">
        <v>0</v>
      </c>
      <c r="V61" s="72">
        <v>21186993626</v>
      </c>
      <c r="W61" s="72">
        <v>12372370887</v>
      </c>
      <c r="X61" s="72">
        <v>0</v>
      </c>
      <c r="Y61" s="72">
        <v>0</v>
      </c>
      <c r="Z61" s="72">
        <v>0</v>
      </c>
      <c r="AA61" s="72">
        <v>0</v>
      </c>
    </row>
    <row r="62" spans="1:27" ht="33.75">
      <c r="A62" s="69" t="s">
        <v>127</v>
      </c>
      <c r="B62" s="70" t="s">
        <v>128</v>
      </c>
      <c r="C62" s="71" t="s">
        <v>156</v>
      </c>
      <c r="D62" s="69" t="s">
        <v>91</v>
      </c>
      <c r="E62" s="69" t="s">
        <v>153</v>
      </c>
      <c r="F62" s="69" t="s">
        <v>93</v>
      </c>
      <c r="G62" s="69" t="s">
        <v>98</v>
      </c>
      <c r="H62" s="69"/>
      <c r="I62" s="69"/>
      <c r="J62" s="69"/>
      <c r="K62" s="69"/>
      <c r="L62" s="69"/>
      <c r="M62" s="69" t="s">
        <v>129</v>
      </c>
      <c r="N62" s="69" t="s">
        <v>130</v>
      </c>
      <c r="O62" s="69" t="s">
        <v>55</v>
      </c>
      <c r="P62" s="70" t="s">
        <v>157</v>
      </c>
      <c r="Q62" s="72">
        <v>3465329436</v>
      </c>
      <c r="R62" s="72">
        <v>0</v>
      </c>
      <c r="S62" s="72">
        <v>0</v>
      </c>
      <c r="T62" s="72">
        <v>3465329436</v>
      </c>
      <c r="U62" s="72">
        <v>0</v>
      </c>
      <c r="V62" s="72">
        <v>3054811360</v>
      </c>
      <c r="W62" s="72">
        <v>410518076</v>
      </c>
      <c r="X62" s="72">
        <v>184957920</v>
      </c>
      <c r="Y62" s="72">
        <v>55937436</v>
      </c>
      <c r="Z62" s="72">
        <v>55937436</v>
      </c>
      <c r="AA62" s="72">
        <v>55937436</v>
      </c>
    </row>
    <row r="63" spans="1:27" ht="67.5">
      <c r="A63" s="69" t="s">
        <v>127</v>
      </c>
      <c r="B63" s="70" t="s">
        <v>128</v>
      </c>
      <c r="C63" s="71" t="s">
        <v>212</v>
      </c>
      <c r="D63" s="69" t="s">
        <v>91</v>
      </c>
      <c r="E63" s="69" t="s">
        <v>153</v>
      </c>
      <c r="F63" s="69" t="s">
        <v>93</v>
      </c>
      <c r="G63" s="69" t="s">
        <v>100</v>
      </c>
      <c r="H63" s="69" t="s">
        <v>17</v>
      </c>
      <c r="I63" s="69" t="s">
        <v>17</v>
      </c>
      <c r="J63" s="69" t="s">
        <v>17</v>
      </c>
      <c r="K63" s="69" t="s">
        <v>17</v>
      </c>
      <c r="L63" s="69" t="s">
        <v>17</v>
      </c>
      <c r="M63" s="69" t="s">
        <v>53</v>
      </c>
      <c r="N63" s="69" t="s">
        <v>98</v>
      </c>
      <c r="O63" s="69" t="s">
        <v>55</v>
      </c>
      <c r="P63" s="70" t="s">
        <v>237</v>
      </c>
      <c r="Q63" s="72">
        <v>13670467825</v>
      </c>
      <c r="R63" s="72">
        <v>0</v>
      </c>
      <c r="S63" s="72">
        <v>0</v>
      </c>
      <c r="T63" s="72">
        <v>13670467825</v>
      </c>
      <c r="U63" s="72">
        <v>0</v>
      </c>
      <c r="V63" s="72">
        <v>7349238985</v>
      </c>
      <c r="W63" s="72">
        <v>6321228840</v>
      </c>
      <c r="X63" s="72">
        <v>483048587</v>
      </c>
      <c r="Y63" s="72">
        <v>74106872.310000002</v>
      </c>
      <c r="Z63" s="72">
        <v>74106872.310000002</v>
      </c>
      <c r="AA63" s="72">
        <v>74106872.310000002</v>
      </c>
    </row>
    <row r="64" spans="1:27" ht="67.5">
      <c r="A64" s="69" t="s">
        <v>127</v>
      </c>
      <c r="B64" s="70" t="s">
        <v>128</v>
      </c>
      <c r="C64" s="71" t="s">
        <v>212</v>
      </c>
      <c r="D64" s="69" t="s">
        <v>91</v>
      </c>
      <c r="E64" s="69" t="s">
        <v>153</v>
      </c>
      <c r="F64" s="69" t="s">
        <v>93</v>
      </c>
      <c r="G64" s="69" t="s">
        <v>100</v>
      </c>
      <c r="H64" s="69" t="s">
        <v>17</v>
      </c>
      <c r="I64" s="69" t="s">
        <v>17</v>
      </c>
      <c r="J64" s="69" t="s">
        <v>17</v>
      </c>
      <c r="K64" s="69" t="s">
        <v>17</v>
      </c>
      <c r="L64" s="69" t="s">
        <v>17</v>
      </c>
      <c r="M64" s="69" t="s">
        <v>129</v>
      </c>
      <c r="N64" s="69" t="s">
        <v>130</v>
      </c>
      <c r="O64" s="69" t="s">
        <v>55</v>
      </c>
      <c r="P64" s="70" t="s">
        <v>237</v>
      </c>
      <c r="Q64" s="72">
        <v>7773228445</v>
      </c>
      <c r="R64" s="72">
        <v>0</v>
      </c>
      <c r="S64" s="72">
        <v>0</v>
      </c>
      <c r="T64" s="72">
        <v>7773228445</v>
      </c>
      <c r="U64" s="72">
        <v>0</v>
      </c>
      <c r="V64" s="72">
        <v>6644677552</v>
      </c>
      <c r="W64" s="72">
        <v>1128550893</v>
      </c>
      <c r="X64" s="72">
        <v>1814766708.8699999</v>
      </c>
      <c r="Y64" s="72">
        <v>633579941.87</v>
      </c>
      <c r="Z64" s="72">
        <v>633579941.87</v>
      </c>
      <c r="AA64" s="72">
        <v>633579941.87</v>
      </c>
    </row>
    <row r="65" spans="1:27" ht="56.25">
      <c r="A65" s="69" t="s">
        <v>127</v>
      </c>
      <c r="B65" s="70" t="s">
        <v>128</v>
      </c>
      <c r="C65" s="71" t="s">
        <v>158</v>
      </c>
      <c r="D65" s="69" t="s">
        <v>91</v>
      </c>
      <c r="E65" s="69" t="s">
        <v>119</v>
      </c>
      <c r="F65" s="69" t="s">
        <v>93</v>
      </c>
      <c r="G65" s="69" t="s">
        <v>110</v>
      </c>
      <c r="H65" s="69"/>
      <c r="I65" s="69"/>
      <c r="J65" s="69"/>
      <c r="K65" s="69"/>
      <c r="L65" s="69"/>
      <c r="M65" s="69" t="s">
        <v>129</v>
      </c>
      <c r="N65" s="69" t="s">
        <v>130</v>
      </c>
      <c r="O65" s="69" t="s">
        <v>55</v>
      </c>
      <c r="P65" s="70" t="s">
        <v>159</v>
      </c>
      <c r="Q65" s="72">
        <v>1043582724</v>
      </c>
      <c r="R65" s="72">
        <v>0</v>
      </c>
      <c r="S65" s="72">
        <v>0</v>
      </c>
      <c r="T65" s="72">
        <v>1043582724</v>
      </c>
      <c r="U65" s="72">
        <v>0</v>
      </c>
      <c r="V65" s="72">
        <v>798947088</v>
      </c>
      <c r="W65" s="72">
        <v>244635636</v>
      </c>
      <c r="X65" s="72">
        <v>798947088</v>
      </c>
      <c r="Y65" s="72">
        <v>351261939.60000002</v>
      </c>
      <c r="Z65" s="72">
        <v>351261939.60000002</v>
      </c>
      <c r="AA65" s="72">
        <v>351261939.60000002</v>
      </c>
    </row>
    <row r="66" spans="1:27" ht="45">
      <c r="A66" s="69" t="s">
        <v>127</v>
      </c>
      <c r="B66" s="70" t="s">
        <v>128</v>
      </c>
      <c r="C66" s="71" t="s">
        <v>124</v>
      </c>
      <c r="D66" s="69" t="s">
        <v>91</v>
      </c>
      <c r="E66" s="69" t="s">
        <v>119</v>
      </c>
      <c r="F66" s="69" t="s">
        <v>93</v>
      </c>
      <c r="G66" s="69" t="s">
        <v>125</v>
      </c>
      <c r="H66" s="69" t="s">
        <v>17</v>
      </c>
      <c r="I66" s="69" t="s">
        <v>17</v>
      </c>
      <c r="J66" s="69" t="s">
        <v>17</v>
      </c>
      <c r="K66" s="69" t="s">
        <v>17</v>
      </c>
      <c r="L66" s="69" t="s">
        <v>17</v>
      </c>
      <c r="M66" s="69" t="s">
        <v>129</v>
      </c>
      <c r="N66" s="69" t="s">
        <v>130</v>
      </c>
      <c r="O66" s="69" t="s">
        <v>55</v>
      </c>
      <c r="P66" s="70" t="s">
        <v>213</v>
      </c>
      <c r="Q66" s="72">
        <v>61475499672</v>
      </c>
      <c r="R66" s="72">
        <v>0</v>
      </c>
      <c r="S66" s="72">
        <v>0</v>
      </c>
      <c r="T66" s="72">
        <v>61475499672</v>
      </c>
      <c r="U66" s="72">
        <v>0</v>
      </c>
      <c r="V66" s="72">
        <v>49110556330.150002</v>
      </c>
      <c r="W66" s="72">
        <v>12364943341.85</v>
      </c>
      <c r="X66" s="72">
        <v>26247386933.630001</v>
      </c>
      <c r="Y66" s="72">
        <v>12403831317.940001</v>
      </c>
      <c r="Z66" s="72">
        <v>12403831317.940001</v>
      </c>
      <c r="AA66" s="72">
        <v>12403831317.940001</v>
      </c>
    </row>
    <row r="67" spans="1:27" ht="33.75">
      <c r="A67" s="69" t="s">
        <v>127</v>
      </c>
      <c r="B67" s="70" t="s">
        <v>128</v>
      </c>
      <c r="C67" s="71" t="s">
        <v>210</v>
      </c>
      <c r="D67" s="69" t="s">
        <v>91</v>
      </c>
      <c r="E67" s="69" t="s">
        <v>119</v>
      </c>
      <c r="F67" s="69" t="s">
        <v>93</v>
      </c>
      <c r="G67" s="69" t="s">
        <v>114</v>
      </c>
      <c r="H67" s="69" t="s">
        <v>17</v>
      </c>
      <c r="I67" s="69" t="s">
        <v>17</v>
      </c>
      <c r="J67" s="69" t="s">
        <v>17</v>
      </c>
      <c r="K67" s="69" t="s">
        <v>17</v>
      </c>
      <c r="L67" s="69" t="s">
        <v>17</v>
      </c>
      <c r="M67" s="69" t="s">
        <v>129</v>
      </c>
      <c r="N67" s="69" t="s">
        <v>130</v>
      </c>
      <c r="O67" s="69" t="s">
        <v>55</v>
      </c>
      <c r="P67" s="70" t="s">
        <v>214</v>
      </c>
      <c r="Q67" s="72">
        <v>18866885210</v>
      </c>
      <c r="R67" s="72">
        <v>0</v>
      </c>
      <c r="S67" s="72">
        <v>0</v>
      </c>
      <c r="T67" s="72">
        <v>18866885210</v>
      </c>
      <c r="U67" s="72">
        <v>0</v>
      </c>
      <c r="V67" s="72">
        <v>10308430353</v>
      </c>
      <c r="W67" s="72">
        <v>8558454857</v>
      </c>
      <c r="X67" s="72">
        <v>3411972934</v>
      </c>
      <c r="Y67" s="72">
        <v>826378264.20000005</v>
      </c>
      <c r="Z67" s="72">
        <v>826378264.20000005</v>
      </c>
      <c r="AA67" s="72">
        <v>826378264.20000005</v>
      </c>
    </row>
    <row r="68" spans="1:27" ht="33.75">
      <c r="A68" s="69" t="s">
        <v>160</v>
      </c>
      <c r="B68" s="70" t="s">
        <v>161</v>
      </c>
      <c r="C68" s="71" t="s">
        <v>50</v>
      </c>
      <c r="D68" s="69" t="s">
        <v>51</v>
      </c>
      <c r="E68" s="69" t="s">
        <v>52</v>
      </c>
      <c r="F68" s="69" t="s">
        <v>52</v>
      </c>
      <c r="G68" s="69" t="s">
        <v>52</v>
      </c>
      <c r="H68" s="69"/>
      <c r="I68" s="69"/>
      <c r="J68" s="69"/>
      <c r="K68" s="69"/>
      <c r="L68" s="69"/>
      <c r="M68" s="69" t="s">
        <v>53</v>
      </c>
      <c r="N68" s="69" t="s">
        <v>54</v>
      </c>
      <c r="O68" s="69" t="s">
        <v>55</v>
      </c>
      <c r="P68" s="70" t="s">
        <v>56</v>
      </c>
      <c r="Q68" s="72">
        <v>596903200000</v>
      </c>
      <c r="R68" s="72">
        <v>0</v>
      </c>
      <c r="S68" s="72">
        <v>0</v>
      </c>
      <c r="T68" s="72">
        <v>596903200000</v>
      </c>
      <c r="U68" s="72">
        <v>0</v>
      </c>
      <c r="V68" s="72">
        <v>281717572347</v>
      </c>
      <c r="W68" s="72">
        <v>315185627653</v>
      </c>
      <c r="X68" s="72">
        <v>281084247318</v>
      </c>
      <c r="Y68" s="72">
        <v>281009609583</v>
      </c>
      <c r="Z68" s="72">
        <v>280994776884</v>
      </c>
      <c r="AA68" s="72">
        <v>257971635007</v>
      </c>
    </row>
    <row r="69" spans="1:27" ht="33.75">
      <c r="A69" s="69" t="s">
        <v>160</v>
      </c>
      <c r="B69" s="70" t="s">
        <v>161</v>
      </c>
      <c r="C69" s="71" t="s">
        <v>57</v>
      </c>
      <c r="D69" s="69" t="s">
        <v>51</v>
      </c>
      <c r="E69" s="69" t="s">
        <v>52</v>
      </c>
      <c r="F69" s="69" t="s">
        <v>52</v>
      </c>
      <c r="G69" s="69" t="s">
        <v>58</v>
      </c>
      <c r="H69" s="69"/>
      <c r="I69" s="69"/>
      <c r="J69" s="69"/>
      <c r="K69" s="69"/>
      <c r="L69" s="69"/>
      <c r="M69" s="69" t="s">
        <v>53</v>
      </c>
      <c r="N69" s="69" t="s">
        <v>54</v>
      </c>
      <c r="O69" s="69" t="s">
        <v>55</v>
      </c>
      <c r="P69" s="70" t="s">
        <v>59</v>
      </c>
      <c r="Q69" s="72">
        <v>273510800000</v>
      </c>
      <c r="R69" s="72">
        <v>0</v>
      </c>
      <c r="S69" s="72">
        <v>0</v>
      </c>
      <c r="T69" s="72">
        <v>273510800000</v>
      </c>
      <c r="U69" s="72">
        <v>0</v>
      </c>
      <c r="V69" s="72">
        <v>133562211880</v>
      </c>
      <c r="W69" s="72">
        <v>139948588120</v>
      </c>
      <c r="X69" s="72">
        <v>132425678157</v>
      </c>
      <c r="Y69" s="72">
        <v>132418593357</v>
      </c>
      <c r="Z69" s="72">
        <v>132417563257</v>
      </c>
      <c r="AA69" s="72">
        <v>130338586615.2</v>
      </c>
    </row>
    <row r="70" spans="1:27" ht="33.75">
      <c r="A70" s="69" t="s">
        <v>160</v>
      </c>
      <c r="B70" s="70" t="s">
        <v>161</v>
      </c>
      <c r="C70" s="71" t="s">
        <v>60</v>
      </c>
      <c r="D70" s="69" t="s">
        <v>51</v>
      </c>
      <c r="E70" s="69" t="s">
        <v>52</v>
      </c>
      <c r="F70" s="69" t="s">
        <v>52</v>
      </c>
      <c r="G70" s="69" t="s">
        <v>61</v>
      </c>
      <c r="H70" s="69"/>
      <c r="I70" s="69"/>
      <c r="J70" s="69"/>
      <c r="K70" s="69"/>
      <c r="L70" s="69"/>
      <c r="M70" s="69" t="s">
        <v>53</v>
      </c>
      <c r="N70" s="69" t="s">
        <v>54</v>
      </c>
      <c r="O70" s="69" t="s">
        <v>55</v>
      </c>
      <c r="P70" s="70" t="s">
        <v>62</v>
      </c>
      <c r="Q70" s="72">
        <v>183450700000</v>
      </c>
      <c r="R70" s="72">
        <v>0</v>
      </c>
      <c r="S70" s="72">
        <v>0</v>
      </c>
      <c r="T70" s="72">
        <v>183450700000</v>
      </c>
      <c r="U70" s="72">
        <v>0</v>
      </c>
      <c r="V70" s="72">
        <v>90179123620.770004</v>
      </c>
      <c r="W70" s="72">
        <v>93271576379.229996</v>
      </c>
      <c r="X70" s="72">
        <v>89630488536.154999</v>
      </c>
      <c r="Y70" s="72">
        <v>88400451783.800003</v>
      </c>
      <c r="Z70" s="72">
        <v>88389263752.800003</v>
      </c>
      <c r="AA70" s="72">
        <v>88372679972.800003</v>
      </c>
    </row>
    <row r="71" spans="1:27" ht="33.75">
      <c r="A71" s="69" t="s">
        <v>160</v>
      </c>
      <c r="B71" s="70" t="s">
        <v>161</v>
      </c>
      <c r="C71" s="71" t="s">
        <v>131</v>
      </c>
      <c r="D71" s="69" t="s">
        <v>51</v>
      </c>
      <c r="E71" s="69" t="s">
        <v>52</v>
      </c>
      <c r="F71" s="69" t="s">
        <v>52</v>
      </c>
      <c r="G71" s="69" t="s">
        <v>79</v>
      </c>
      <c r="H71" s="69"/>
      <c r="I71" s="69"/>
      <c r="J71" s="69"/>
      <c r="K71" s="69"/>
      <c r="L71" s="69"/>
      <c r="M71" s="69" t="s">
        <v>53</v>
      </c>
      <c r="N71" s="69" t="s">
        <v>54</v>
      </c>
      <c r="O71" s="69" t="s">
        <v>55</v>
      </c>
      <c r="P71" s="70" t="s">
        <v>132</v>
      </c>
      <c r="Q71" s="72">
        <v>109000000000</v>
      </c>
      <c r="R71" s="72">
        <v>0</v>
      </c>
      <c r="S71" s="72">
        <v>0</v>
      </c>
      <c r="T71" s="72">
        <v>109000000000</v>
      </c>
      <c r="U71" s="72">
        <v>109000000000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</row>
    <row r="72" spans="1:27" ht="33.75">
      <c r="A72" s="69" t="s">
        <v>160</v>
      </c>
      <c r="B72" s="70" t="s">
        <v>161</v>
      </c>
      <c r="C72" s="71" t="s">
        <v>201</v>
      </c>
      <c r="D72" s="69" t="s">
        <v>51</v>
      </c>
      <c r="E72" s="69" t="s">
        <v>58</v>
      </c>
      <c r="F72" s="69"/>
      <c r="G72" s="69"/>
      <c r="H72" s="69"/>
      <c r="I72" s="69"/>
      <c r="J72" s="69"/>
      <c r="K72" s="69"/>
      <c r="L72" s="69"/>
      <c r="M72" s="69" t="s">
        <v>53</v>
      </c>
      <c r="N72" s="69" t="s">
        <v>54</v>
      </c>
      <c r="O72" s="69" t="s">
        <v>55</v>
      </c>
      <c r="P72" s="70" t="s">
        <v>202</v>
      </c>
      <c r="Q72" s="72">
        <v>221447500000</v>
      </c>
      <c r="R72" s="72">
        <v>0</v>
      </c>
      <c r="S72" s="72">
        <v>0</v>
      </c>
      <c r="T72" s="72">
        <v>221447500000</v>
      </c>
      <c r="U72" s="72">
        <v>0</v>
      </c>
      <c r="V72" s="72">
        <v>169504035409.57001</v>
      </c>
      <c r="W72" s="72">
        <v>51943464590.43</v>
      </c>
      <c r="X72" s="72">
        <v>108792905227.7</v>
      </c>
      <c r="Y72" s="72">
        <v>87106277627.600006</v>
      </c>
      <c r="Z72" s="72">
        <v>86929978723.649994</v>
      </c>
      <c r="AA72" s="72">
        <v>64389876443.650002</v>
      </c>
    </row>
    <row r="73" spans="1:27" ht="33.75">
      <c r="A73" s="69" t="s">
        <v>160</v>
      </c>
      <c r="B73" s="70" t="s">
        <v>161</v>
      </c>
      <c r="C73" s="71" t="s">
        <v>201</v>
      </c>
      <c r="D73" s="69" t="s">
        <v>51</v>
      </c>
      <c r="E73" s="69" t="s">
        <v>58</v>
      </c>
      <c r="F73" s="69"/>
      <c r="G73" s="69"/>
      <c r="H73" s="69"/>
      <c r="I73" s="69"/>
      <c r="J73" s="69"/>
      <c r="K73" s="69"/>
      <c r="L73" s="69"/>
      <c r="M73" s="69" t="s">
        <v>129</v>
      </c>
      <c r="N73" s="69" t="s">
        <v>130</v>
      </c>
      <c r="O73" s="69" t="s">
        <v>55</v>
      </c>
      <c r="P73" s="70" t="s">
        <v>202</v>
      </c>
      <c r="Q73" s="72">
        <v>54400000</v>
      </c>
      <c r="R73" s="72">
        <v>0</v>
      </c>
      <c r="S73" s="72">
        <v>0</v>
      </c>
      <c r="T73" s="72">
        <v>54400000</v>
      </c>
      <c r="U73" s="72">
        <v>0</v>
      </c>
      <c r="V73" s="72">
        <v>54400000</v>
      </c>
      <c r="W73" s="72">
        <v>0</v>
      </c>
      <c r="X73" s="72">
        <v>53072000</v>
      </c>
      <c r="Y73" s="72">
        <v>0</v>
      </c>
      <c r="Z73" s="72">
        <v>0</v>
      </c>
      <c r="AA73" s="72">
        <v>0</v>
      </c>
    </row>
    <row r="74" spans="1:27" ht="33.75">
      <c r="A74" s="69" t="s">
        <v>160</v>
      </c>
      <c r="B74" s="70" t="s">
        <v>161</v>
      </c>
      <c r="C74" s="71" t="s">
        <v>201</v>
      </c>
      <c r="D74" s="69" t="s">
        <v>51</v>
      </c>
      <c r="E74" s="69" t="s">
        <v>58</v>
      </c>
      <c r="F74" s="69"/>
      <c r="G74" s="69"/>
      <c r="H74" s="69"/>
      <c r="I74" s="69"/>
      <c r="J74" s="69"/>
      <c r="K74" s="69"/>
      <c r="L74" s="69"/>
      <c r="M74" s="69" t="s">
        <v>129</v>
      </c>
      <c r="N74" s="69" t="s">
        <v>133</v>
      </c>
      <c r="O74" s="69" t="s">
        <v>55</v>
      </c>
      <c r="P74" s="70" t="s">
        <v>202</v>
      </c>
      <c r="Q74" s="72">
        <v>7551500000</v>
      </c>
      <c r="R74" s="72">
        <v>0</v>
      </c>
      <c r="S74" s="72">
        <v>0</v>
      </c>
      <c r="T74" s="72">
        <v>7551500000</v>
      </c>
      <c r="U74" s="72">
        <v>0</v>
      </c>
      <c r="V74" s="72">
        <v>2765647485.1999998</v>
      </c>
      <c r="W74" s="72">
        <v>4785852514.8000002</v>
      </c>
      <c r="X74" s="72">
        <v>1823913274.6800001</v>
      </c>
      <c r="Y74" s="72">
        <v>590605885.88999999</v>
      </c>
      <c r="Z74" s="72">
        <v>420761750.49000001</v>
      </c>
      <c r="AA74" s="72">
        <v>419011750.49000001</v>
      </c>
    </row>
    <row r="75" spans="1:27" ht="33.75">
      <c r="A75" s="69" t="s">
        <v>160</v>
      </c>
      <c r="B75" s="70" t="s">
        <v>161</v>
      </c>
      <c r="C75" s="71" t="s">
        <v>162</v>
      </c>
      <c r="D75" s="69" t="s">
        <v>51</v>
      </c>
      <c r="E75" s="69" t="s">
        <v>61</v>
      </c>
      <c r="F75" s="69" t="s">
        <v>61</v>
      </c>
      <c r="G75" s="69" t="s">
        <v>52</v>
      </c>
      <c r="H75" s="69" t="s">
        <v>163</v>
      </c>
      <c r="I75" s="69"/>
      <c r="J75" s="69"/>
      <c r="K75" s="69"/>
      <c r="L75" s="69"/>
      <c r="M75" s="69" t="s">
        <v>53</v>
      </c>
      <c r="N75" s="69" t="s">
        <v>54</v>
      </c>
      <c r="O75" s="69" t="s">
        <v>55</v>
      </c>
      <c r="P75" s="70" t="s">
        <v>164</v>
      </c>
      <c r="Q75" s="72">
        <v>31680000000</v>
      </c>
      <c r="R75" s="72">
        <v>0</v>
      </c>
      <c r="S75" s="72">
        <v>0</v>
      </c>
      <c r="T75" s="72">
        <v>31680000000</v>
      </c>
      <c r="U75" s="72">
        <v>0</v>
      </c>
      <c r="V75" s="72">
        <v>29744958912.759998</v>
      </c>
      <c r="W75" s="72">
        <v>1935041087.24</v>
      </c>
      <c r="X75" s="72">
        <v>18245894117.830002</v>
      </c>
      <c r="Y75" s="72">
        <v>7410370451.2600002</v>
      </c>
      <c r="Z75" s="72">
        <v>7364127111.2600002</v>
      </c>
      <c r="AA75" s="72">
        <v>7357127545.2600002</v>
      </c>
    </row>
    <row r="76" spans="1:27" ht="33.75">
      <c r="A76" s="69" t="s">
        <v>160</v>
      </c>
      <c r="B76" s="70" t="s">
        <v>161</v>
      </c>
      <c r="C76" s="71" t="s">
        <v>162</v>
      </c>
      <c r="D76" s="69" t="s">
        <v>51</v>
      </c>
      <c r="E76" s="69" t="s">
        <v>61</v>
      </c>
      <c r="F76" s="69" t="s">
        <v>61</v>
      </c>
      <c r="G76" s="69" t="s">
        <v>52</v>
      </c>
      <c r="H76" s="69" t="s">
        <v>163</v>
      </c>
      <c r="I76" s="69"/>
      <c r="J76" s="69"/>
      <c r="K76" s="69"/>
      <c r="L76" s="69"/>
      <c r="M76" s="69" t="s">
        <v>129</v>
      </c>
      <c r="N76" s="69" t="s">
        <v>133</v>
      </c>
      <c r="O76" s="69" t="s">
        <v>55</v>
      </c>
      <c r="P76" s="70" t="s">
        <v>164</v>
      </c>
      <c r="Q76" s="72">
        <v>1046000000</v>
      </c>
      <c r="R76" s="72">
        <v>0</v>
      </c>
      <c r="S76" s="72">
        <v>0</v>
      </c>
      <c r="T76" s="72">
        <v>1046000000</v>
      </c>
      <c r="U76" s="72">
        <v>0</v>
      </c>
      <c r="V76" s="72">
        <v>0</v>
      </c>
      <c r="W76" s="72">
        <v>1046000000</v>
      </c>
      <c r="X76" s="72">
        <v>0</v>
      </c>
      <c r="Y76" s="72">
        <v>0</v>
      </c>
      <c r="Z76" s="72">
        <v>0</v>
      </c>
      <c r="AA76" s="72">
        <v>0</v>
      </c>
    </row>
    <row r="77" spans="1:27" ht="45">
      <c r="A77" s="69" t="s">
        <v>160</v>
      </c>
      <c r="B77" s="70" t="s">
        <v>161</v>
      </c>
      <c r="C77" s="71" t="s">
        <v>165</v>
      </c>
      <c r="D77" s="69" t="s">
        <v>51</v>
      </c>
      <c r="E77" s="69" t="s">
        <v>61</v>
      </c>
      <c r="F77" s="69" t="s">
        <v>61</v>
      </c>
      <c r="G77" s="69" t="s">
        <v>52</v>
      </c>
      <c r="H77" s="69" t="s">
        <v>166</v>
      </c>
      <c r="I77" s="69"/>
      <c r="J77" s="69"/>
      <c r="K77" s="69"/>
      <c r="L77" s="69"/>
      <c r="M77" s="69" t="s">
        <v>53</v>
      </c>
      <c r="N77" s="69" t="s">
        <v>54</v>
      </c>
      <c r="O77" s="69" t="s">
        <v>55</v>
      </c>
      <c r="P77" s="70" t="s">
        <v>167</v>
      </c>
      <c r="Q77" s="72">
        <v>4000000000</v>
      </c>
      <c r="R77" s="72">
        <v>0</v>
      </c>
      <c r="S77" s="72">
        <v>0</v>
      </c>
      <c r="T77" s="72">
        <v>4000000000</v>
      </c>
      <c r="U77" s="72">
        <v>0</v>
      </c>
      <c r="V77" s="72">
        <v>3892717845.1500001</v>
      </c>
      <c r="W77" s="72">
        <v>107282154.84999999</v>
      </c>
      <c r="X77" s="72">
        <v>2234006717.5300002</v>
      </c>
      <c r="Y77" s="72">
        <v>790144640.41999996</v>
      </c>
      <c r="Z77" s="72">
        <v>790144640.41999996</v>
      </c>
      <c r="AA77" s="72">
        <v>784254120.41999996</v>
      </c>
    </row>
    <row r="78" spans="1:27" ht="33.75">
      <c r="A78" s="69" t="s">
        <v>160</v>
      </c>
      <c r="B78" s="70" t="s">
        <v>161</v>
      </c>
      <c r="C78" s="71" t="s">
        <v>168</v>
      </c>
      <c r="D78" s="69" t="s">
        <v>51</v>
      </c>
      <c r="E78" s="69" t="s">
        <v>61</v>
      </c>
      <c r="F78" s="69" t="s">
        <v>61</v>
      </c>
      <c r="G78" s="69" t="s">
        <v>52</v>
      </c>
      <c r="H78" s="69" t="s">
        <v>169</v>
      </c>
      <c r="I78" s="69"/>
      <c r="J78" s="69"/>
      <c r="K78" s="69"/>
      <c r="L78" s="69"/>
      <c r="M78" s="69" t="s">
        <v>53</v>
      </c>
      <c r="N78" s="69" t="s">
        <v>54</v>
      </c>
      <c r="O78" s="69" t="s">
        <v>55</v>
      </c>
      <c r="P78" s="70" t="s">
        <v>170</v>
      </c>
      <c r="Q78" s="72">
        <v>165000000</v>
      </c>
      <c r="R78" s="72">
        <v>0</v>
      </c>
      <c r="S78" s="72">
        <v>0</v>
      </c>
      <c r="T78" s="72">
        <v>165000000</v>
      </c>
      <c r="U78" s="72">
        <v>0</v>
      </c>
      <c r="V78" s="72">
        <v>134999050</v>
      </c>
      <c r="W78" s="72">
        <v>30000950</v>
      </c>
      <c r="X78" s="72">
        <v>89998940</v>
      </c>
      <c r="Y78" s="72">
        <v>14999050</v>
      </c>
      <c r="Z78" s="72">
        <v>14999050</v>
      </c>
      <c r="AA78" s="72">
        <v>14999050</v>
      </c>
    </row>
    <row r="79" spans="1:27" ht="33.75">
      <c r="A79" s="69" t="s">
        <v>160</v>
      </c>
      <c r="B79" s="70" t="s">
        <v>161</v>
      </c>
      <c r="C79" s="71" t="s">
        <v>74</v>
      </c>
      <c r="D79" s="69" t="s">
        <v>51</v>
      </c>
      <c r="E79" s="69" t="s">
        <v>61</v>
      </c>
      <c r="F79" s="69" t="s">
        <v>61</v>
      </c>
      <c r="G79" s="69" t="s">
        <v>52</v>
      </c>
      <c r="H79" s="69" t="s">
        <v>75</v>
      </c>
      <c r="I79" s="69"/>
      <c r="J79" s="69"/>
      <c r="K79" s="69"/>
      <c r="L79" s="69"/>
      <c r="M79" s="69" t="s">
        <v>53</v>
      </c>
      <c r="N79" s="69" t="s">
        <v>54</v>
      </c>
      <c r="O79" s="69" t="s">
        <v>55</v>
      </c>
      <c r="P79" s="70" t="s">
        <v>76</v>
      </c>
      <c r="Q79" s="72">
        <v>17190000000</v>
      </c>
      <c r="R79" s="72">
        <v>0</v>
      </c>
      <c r="S79" s="72">
        <v>0</v>
      </c>
      <c r="T79" s="72">
        <v>17190000000</v>
      </c>
      <c r="U79" s="72">
        <v>17190000000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</row>
    <row r="80" spans="1:27" ht="33.75">
      <c r="A80" s="69" t="s">
        <v>160</v>
      </c>
      <c r="B80" s="70" t="s">
        <v>161</v>
      </c>
      <c r="C80" s="71" t="s">
        <v>82</v>
      </c>
      <c r="D80" s="69" t="s">
        <v>51</v>
      </c>
      <c r="E80" s="69" t="s">
        <v>61</v>
      </c>
      <c r="F80" s="69" t="s">
        <v>79</v>
      </c>
      <c r="G80" s="69" t="s">
        <v>58</v>
      </c>
      <c r="H80" s="69" t="s">
        <v>80</v>
      </c>
      <c r="I80" s="69"/>
      <c r="J80" s="69"/>
      <c r="K80" s="69"/>
      <c r="L80" s="69"/>
      <c r="M80" s="69" t="s">
        <v>53</v>
      </c>
      <c r="N80" s="69" t="s">
        <v>54</v>
      </c>
      <c r="O80" s="69" t="s">
        <v>55</v>
      </c>
      <c r="P80" s="70" t="s">
        <v>83</v>
      </c>
      <c r="Q80" s="72">
        <v>3000000000</v>
      </c>
      <c r="R80" s="72">
        <v>0</v>
      </c>
      <c r="S80" s="72">
        <v>0</v>
      </c>
      <c r="T80" s="72">
        <v>3000000000</v>
      </c>
      <c r="U80" s="72">
        <v>0</v>
      </c>
      <c r="V80" s="72">
        <v>911521526</v>
      </c>
      <c r="W80" s="72">
        <v>2088478474</v>
      </c>
      <c r="X80" s="72">
        <v>911521526</v>
      </c>
      <c r="Y80" s="72">
        <v>871437079</v>
      </c>
      <c r="Z80" s="72">
        <v>871437079</v>
      </c>
      <c r="AA80" s="72">
        <v>871437079</v>
      </c>
    </row>
    <row r="81" spans="1:27" ht="33.75">
      <c r="A81" s="69" t="s">
        <v>160</v>
      </c>
      <c r="B81" s="70" t="s">
        <v>161</v>
      </c>
      <c r="C81" s="71" t="s">
        <v>171</v>
      </c>
      <c r="D81" s="69" t="s">
        <v>51</v>
      </c>
      <c r="E81" s="69" t="s">
        <v>61</v>
      </c>
      <c r="F81" s="69" t="s">
        <v>79</v>
      </c>
      <c r="G81" s="69" t="s">
        <v>58</v>
      </c>
      <c r="H81" s="69" t="s">
        <v>172</v>
      </c>
      <c r="I81" s="69"/>
      <c r="J81" s="69"/>
      <c r="K81" s="69"/>
      <c r="L81" s="69"/>
      <c r="M81" s="69" t="s">
        <v>53</v>
      </c>
      <c r="N81" s="69" t="s">
        <v>54</v>
      </c>
      <c r="O81" s="69" t="s">
        <v>55</v>
      </c>
      <c r="P81" s="70" t="s">
        <v>173</v>
      </c>
      <c r="Q81" s="72">
        <v>210500000</v>
      </c>
      <c r="R81" s="72">
        <v>0</v>
      </c>
      <c r="S81" s="72">
        <v>0</v>
      </c>
      <c r="T81" s="72">
        <v>210500000</v>
      </c>
      <c r="U81" s="72">
        <v>0</v>
      </c>
      <c r="V81" s="72">
        <v>210500000</v>
      </c>
      <c r="W81" s="72">
        <v>0</v>
      </c>
      <c r="X81" s="72">
        <v>201668959</v>
      </c>
      <c r="Y81" s="72">
        <v>201668959</v>
      </c>
      <c r="Z81" s="72">
        <v>201668959</v>
      </c>
      <c r="AA81" s="72">
        <v>201668959</v>
      </c>
    </row>
    <row r="82" spans="1:27" ht="33.75">
      <c r="A82" s="69" t="s">
        <v>160</v>
      </c>
      <c r="B82" s="70" t="s">
        <v>161</v>
      </c>
      <c r="C82" s="71" t="s">
        <v>205</v>
      </c>
      <c r="D82" s="69" t="s">
        <v>51</v>
      </c>
      <c r="E82" s="69" t="s">
        <v>61</v>
      </c>
      <c r="F82" s="69" t="s">
        <v>54</v>
      </c>
      <c r="G82" s="69"/>
      <c r="H82" s="69"/>
      <c r="I82" s="69"/>
      <c r="J82" s="69"/>
      <c r="K82" s="69"/>
      <c r="L82" s="69"/>
      <c r="M82" s="69" t="s">
        <v>53</v>
      </c>
      <c r="N82" s="69" t="s">
        <v>54</v>
      </c>
      <c r="O82" s="69" t="s">
        <v>55</v>
      </c>
      <c r="P82" s="70" t="s">
        <v>206</v>
      </c>
      <c r="Q82" s="72">
        <v>41000000000</v>
      </c>
      <c r="R82" s="72">
        <v>0</v>
      </c>
      <c r="S82" s="72">
        <v>0</v>
      </c>
      <c r="T82" s="72">
        <v>41000000000</v>
      </c>
      <c r="U82" s="72">
        <v>0</v>
      </c>
      <c r="V82" s="72">
        <v>36372583738.349998</v>
      </c>
      <c r="W82" s="72">
        <v>4627416261.6499996</v>
      </c>
      <c r="X82" s="72">
        <v>32820619565.389999</v>
      </c>
      <c r="Y82" s="72">
        <v>29819014055.75</v>
      </c>
      <c r="Z82" s="72">
        <v>29446107115.75</v>
      </c>
      <c r="AA82" s="72">
        <v>28382060105.25</v>
      </c>
    </row>
    <row r="83" spans="1:27" ht="33.75">
      <c r="A83" s="69" t="s">
        <v>160</v>
      </c>
      <c r="B83" s="70" t="s">
        <v>161</v>
      </c>
      <c r="C83" s="71" t="s">
        <v>215</v>
      </c>
      <c r="D83" s="69" t="s">
        <v>51</v>
      </c>
      <c r="E83" s="69" t="s">
        <v>174</v>
      </c>
      <c r="F83" s="69"/>
      <c r="G83" s="69"/>
      <c r="H83" s="69"/>
      <c r="I83" s="69"/>
      <c r="J83" s="69"/>
      <c r="K83" s="69"/>
      <c r="L83" s="69"/>
      <c r="M83" s="69" t="s">
        <v>129</v>
      </c>
      <c r="N83" s="69" t="s">
        <v>133</v>
      </c>
      <c r="O83" s="69" t="s">
        <v>55</v>
      </c>
      <c r="P83" s="70" t="s">
        <v>216</v>
      </c>
      <c r="Q83" s="72">
        <v>98781100000</v>
      </c>
      <c r="R83" s="72">
        <v>0</v>
      </c>
      <c r="S83" s="72">
        <v>0</v>
      </c>
      <c r="T83" s="72">
        <v>98781100000</v>
      </c>
      <c r="U83" s="72">
        <v>0</v>
      </c>
      <c r="V83" s="72">
        <v>73039461128.050003</v>
      </c>
      <c r="W83" s="72">
        <v>25741638871.950001</v>
      </c>
      <c r="X83" s="72">
        <v>68822805264.570007</v>
      </c>
      <c r="Y83" s="72">
        <v>35137594467.019997</v>
      </c>
      <c r="Z83" s="72">
        <v>29095892875.73</v>
      </c>
      <c r="AA83" s="72">
        <v>29024479397.73</v>
      </c>
    </row>
    <row r="84" spans="1:27" ht="33.75">
      <c r="A84" s="69" t="s">
        <v>160</v>
      </c>
      <c r="B84" s="70" t="s">
        <v>161</v>
      </c>
      <c r="C84" s="71" t="s">
        <v>85</v>
      </c>
      <c r="D84" s="69" t="s">
        <v>51</v>
      </c>
      <c r="E84" s="69" t="s">
        <v>86</v>
      </c>
      <c r="F84" s="69" t="s">
        <v>52</v>
      </c>
      <c r="G84" s="69"/>
      <c r="H84" s="69"/>
      <c r="I84" s="69"/>
      <c r="J84" s="69"/>
      <c r="K84" s="69"/>
      <c r="L84" s="69"/>
      <c r="M84" s="69" t="s">
        <v>53</v>
      </c>
      <c r="N84" s="69" t="s">
        <v>54</v>
      </c>
      <c r="O84" s="69" t="s">
        <v>55</v>
      </c>
      <c r="P84" s="70" t="s">
        <v>87</v>
      </c>
      <c r="Q84" s="72">
        <v>10719200000</v>
      </c>
      <c r="R84" s="72">
        <v>0</v>
      </c>
      <c r="S84" s="72">
        <v>0</v>
      </c>
      <c r="T84" s="72">
        <v>10719200000</v>
      </c>
      <c r="U84" s="72">
        <v>0</v>
      </c>
      <c r="V84" s="72">
        <v>9910019510</v>
      </c>
      <c r="W84" s="72">
        <v>809180490</v>
      </c>
      <c r="X84" s="72">
        <v>9898114973</v>
      </c>
      <c r="Y84" s="72">
        <v>9845301638</v>
      </c>
      <c r="Z84" s="72">
        <v>9845301638</v>
      </c>
      <c r="AA84" s="72">
        <v>9845301638</v>
      </c>
    </row>
    <row r="85" spans="1:27" ht="33.75">
      <c r="A85" s="69" t="s">
        <v>160</v>
      </c>
      <c r="B85" s="70" t="s">
        <v>161</v>
      </c>
      <c r="C85" s="71" t="s">
        <v>175</v>
      </c>
      <c r="D85" s="69" t="s">
        <v>51</v>
      </c>
      <c r="E85" s="69" t="s">
        <v>86</v>
      </c>
      <c r="F85" s="69" t="s">
        <v>61</v>
      </c>
      <c r="G85" s="69"/>
      <c r="H85" s="69"/>
      <c r="I85" s="69"/>
      <c r="J85" s="69"/>
      <c r="K85" s="69"/>
      <c r="L85" s="69"/>
      <c r="M85" s="69" t="s">
        <v>53</v>
      </c>
      <c r="N85" s="69" t="s">
        <v>54</v>
      </c>
      <c r="O85" s="69" t="s">
        <v>55</v>
      </c>
      <c r="P85" s="70" t="s">
        <v>176</v>
      </c>
      <c r="Q85" s="72">
        <v>634800000</v>
      </c>
      <c r="R85" s="72">
        <v>0</v>
      </c>
      <c r="S85" s="72">
        <v>0</v>
      </c>
      <c r="T85" s="72">
        <v>634800000</v>
      </c>
      <c r="U85" s="72">
        <v>0</v>
      </c>
      <c r="V85" s="72">
        <v>336436621.48000002</v>
      </c>
      <c r="W85" s="72">
        <v>298363378.51999998</v>
      </c>
      <c r="X85" s="72">
        <v>336436621.48000002</v>
      </c>
      <c r="Y85" s="72">
        <v>336436621.48000002</v>
      </c>
      <c r="Z85" s="72">
        <v>336436621.48000002</v>
      </c>
      <c r="AA85" s="72">
        <v>336436621.48000002</v>
      </c>
    </row>
    <row r="86" spans="1:27" ht="33.75">
      <c r="A86" s="69" t="s">
        <v>160</v>
      </c>
      <c r="B86" s="70" t="s">
        <v>161</v>
      </c>
      <c r="C86" s="71" t="s">
        <v>88</v>
      </c>
      <c r="D86" s="69" t="s">
        <v>51</v>
      </c>
      <c r="E86" s="69" t="s">
        <v>86</v>
      </c>
      <c r="F86" s="69" t="s">
        <v>79</v>
      </c>
      <c r="G86" s="69" t="s">
        <v>52</v>
      </c>
      <c r="H86" s="69"/>
      <c r="I86" s="69"/>
      <c r="J86" s="69"/>
      <c r="K86" s="69"/>
      <c r="L86" s="69"/>
      <c r="M86" s="69" t="s">
        <v>53</v>
      </c>
      <c r="N86" s="69" t="s">
        <v>69</v>
      </c>
      <c r="O86" s="69" t="s">
        <v>77</v>
      </c>
      <c r="P86" s="70" t="s">
        <v>89</v>
      </c>
      <c r="Q86" s="72">
        <v>3491000000</v>
      </c>
      <c r="R86" s="72">
        <v>0</v>
      </c>
      <c r="S86" s="72">
        <v>0</v>
      </c>
      <c r="T86" s="72">
        <v>3491000000</v>
      </c>
      <c r="U86" s="72">
        <v>0</v>
      </c>
      <c r="V86" s="72">
        <v>0</v>
      </c>
      <c r="W86" s="72">
        <v>3491000000</v>
      </c>
      <c r="X86" s="72">
        <v>0</v>
      </c>
      <c r="Y86" s="72">
        <v>0</v>
      </c>
      <c r="Z86" s="72">
        <v>0</v>
      </c>
      <c r="AA86" s="72">
        <v>0</v>
      </c>
    </row>
    <row r="87" spans="1:27" ht="33.75">
      <c r="A87" s="69" t="s">
        <v>160</v>
      </c>
      <c r="B87" s="70" t="s">
        <v>161</v>
      </c>
      <c r="C87" s="71" t="s">
        <v>177</v>
      </c>
      <c r="D87" s="69" t="s">
        <v>51</v>
      </c>
      <c r="E87" s="69" t="s">
        <v>86</v>
      </c>
      <c r="F87" s="69" t="s">
        <v>174</v>
      </c>
      <c r="G87" s="69"/>
      <c r="H87" s="69"/>
      <c r="I87" s="69"/>
      <c r="J87" s="69"/>
      <c r="K87" s="69"/>
      <c r="L87" s="69"/>
      <c r="M87" s="69" t="s">
        <v>53</v>
      </c>
      <c r="N87" s="69" t="s">
        <v>54</v>
      </c>
      <c r="O87" s="69" t="s">
        <v>55</v>
      </c>
      <c r="P87" s="70" t="s">
        <v>178</v>
      </c>
      <c r="Q87" s="72">
        <v>52800000</v>
      </c>
      <c r="R87" s="72">
        <v>0</v>
      </c>
      <c r="S87" s="72">
        <v>0</v>
      </c>
      <c r="T87" s="72">
        <v>52800000</v>
      </c>
      <c r="U87" s="72">
        <v>0</v>
      </c>
      <c r="V87" s="72">
        <v>0</v>
      </c>
      <c r="W87" s="72">
        <v>52800000</v>
      </c>
      <c r="X87" s="72">
        <v>0</v>
      </c>
      <c r="Y87" s="72">
        <v>0</v>
      </c>
      <c r="Z87" s="72">
        <v>0</v>
      </c>
      <c r="AA87" s="72">
        <v>0</v>
      </c>
    </row>
    <row r="88" spans="1:27" ht="33.75">
      <c r="A88" s="69" t="s">
        <v>160</v>
      </c>
      <c r="B88" s="70" t="s">
        <v>161</v>
      </c>
      <c r="C88" s="71" t="s">
        <v>233</v>
      </c>
      <c r="D88" s="69" t="s">
        <v>208</v>
      </c>
      <c r="E88" s="69" t="s">
        <v>54</v>
      </c>
      <c r="F88" s="69" t="s">
        <v>52</v>
      </c>
      <c r="G88" s="69" t="s">
        <v>61</v>
      </c>
      <c r="H88" s="69"/>
      <c r="I88" s="69"/>
      <c r="J88" s="69"/>
      <c r="K88" s="69"/>
      <c r="L88" s="69"/>
      <c r="M88" s="69" t="s">
        <v>53</v>
      </c>
      <c r="N88" s="69" t="s">
        <v>69</v>
      </c>
      <c r="O88" s="69" t="s">
        <v>77</v>
      </c>
      <c r="P88" s="70" t="s">
        <v>234</v>
      </c>
      <c r="Q88" s="72">
        <v>62690229484</v>
      </c>
      <c r="R88" s="72">
        <v>0</v>
      </c>
      <c r="S88" s="72">
        <v>0</v>
      </c>
      <c r="T88" s="72">
        <v>62690229484</v>
      </c>
      <c r="U88" s="72">
        <v>0</v>
      </c>
      <c r="V88" s="72">
        <v>7610127828.0299997</v>
      </c>
      <c r="W88" s="72">
        <v>55080101655.970001</v>
      </c>
      <c r="X88" s="72">
        <v>7610127828.0299997</v>
      </c>
      <c r="Y88" s="72">
        <v>7610127828.0299997</v>
      </c>
      <c r="Z88" s="72">
        <v>7610127828.0299997</v>
      </c>
      <c r="AA88" s="72">
        <v>7610127828.0299997</v>
      </c>
    </row>
    <row r="89" spans="1:27" ht="33.75">
      <c r="A89" s="69" t="s">
        <v>160</v>
      </c>
      <c r="B89" s="70" t="s">
        <v>161</v>
      </c>
      <c r="C89" s="71" t="s">
        <v>207</v>
      </c>
      <c r="D89" s="69" t="s">
        <v>208</v>
      </c>
      <c r="E89" s="69" t="s">
        <v>54</v>
      </c>
      <c r="F89" s="69" t="s">
        <v>79</v>
      </c>
      <c r="G89" s="69" t="s">
        <v>52</v>
      </c>
      <c r="H89" s="69"/>
      <c r="I89" s="69"/>
      <c r="J89" s="69"/>
      <c r="K89" s="69"/>
      <c r="L89" s="69"/>
      <c r="M89" s="69" t="s">
        <v>53</v>
      </c>
      <c r="N89" s="69" t="s">
        <v>69</v>
      </c>
      <c r="O89" s="69" t="s">
        <v>55</v>
      </c>
      <c r="P89" s="70" t="s">
        <v>209</v>
      </c>
      <c r="Q89" s="72">
        <v>16918493974</v>
      </c>
      <c r="R89" s="72">
        <v>0</v>
      </c>
      <c r="S89" s="72">
        <v>0</v>
      </c>
      <c r="T89" s="72">
        <v>16918493974</v>
      </c>
      <c r="U89" s="72">
        <v>0</v>
      </c>
      <c r="V89" s="72">
        <v>0</v>
      </c>
      <c r="W89" s="72">
        <v>16918493974</v>
      </c>
      <c r="X89" s="72">
        <v>0</v>
      </c>
      <c r="Y89" s="72">
        <v>0</v>
      </c>
      <c r="Z89" s="72">
        <v>0</v>
      </c>
      <c r="AA89" s="72">
        <v>0</v>
      </c>
    </row>
    <row r="90" spans="1:27" ht="33.75">
      <c r="A90" s="69" t="s">
        <v>160</v>
      </c>
      <c r="B90" s="70" t="s">
        <v>161</v>
      </c>
      <c r="C90" s="71" t="s">
        <v>217</v>
      </c>
      <c r="D90" s="69" t="s">
        <v>91</v>
      </c>
      <c r="E90" s="69" t="s">
        <v>180</v>
      </c>
      <c r="F90" s="69" t="s">
        <v>93</v>
      </c>
      <c r="G90" s="69" t="s">
        <v>69</v>
      </c>
      <c r="H90" s="69"/>
      <c r="I90" s="69"/>
      <c r="J90" s="69"/>
      <c r="K90" s="69"/>
      <c r="L90" s="69"/>
      <c r="M90" s="69" t="s">
        <v>53</v>
      </c>
      <c r="N90" s="69" t="s">
        <v>69</v>
      </c>
      <c r="O90" s="69" t="s">
        <v>55</v>
      </c>
      <c r="P90" s="70" t="s">
        <v>218</v>
      </c>
      <c r="Q90" s="72">
        <v>500000000</v>
      </c>
      <c r="R90" s="72">
        <v>0</v>
      </c>
      <c r="S90" s="72">
        <v>0</v>
      </c>
      <c r="T90" s="72">
        <v>500000000</v>
      </c>
      <c r="U90" s="72">
        <v>0</v>
      </c>
      <c r="V90" s="72">
        <v>500000000</v>
      </c>
      <c r="W90" s="72">
        <v>0</v>
      </c>
      <c r="X90" s="72">
        <v>496376000</v>
      </c>
      <c r="Y90" s="72">
        <v>0</v>
      </c>
      <c r="Z90" s="72">
        <v>0</v>
      </c>
      <c r="AA90" s="72">
        <v>0</v>
      </c>
    </row>
    <row r="91" spans="1:27" ht="33.75">
      <c r="A91" s="69" t="s">
        <v>160</v>
      </c>
      <c r="B91" s="70" t="s">
        <v>161</v>
      </c>
      <c r="C91" s="71" t="s">
        <v>219</v>
      </c>
      <c r="D91" s="69" t="s">
        <v>91</v>
      </c>
      <c r="E91" s="69" t="s">
        <v>180</v>
      </c>
      <c r="F91" s="69" t="s">
        <v>93</v>
      </c>
      <c r="G91" s="69" t="s">
        <v>220</v>
      </c>
      <c r="H91" s="69"/>
      <c r="I91" s="69"/>
      <c r="J91" s="69"/>
      <c r="K91" s="69"/>
      <c r="L91" s="69"/>
      <c r="M91" s="69" t="s">
        <v>53</v>
      </c>
      <c r="N91" s="69" t="s">
        <v>69</v>
      </c>
      <c r="O91" s="69" t="s">
        <v>55</v>
      </c>
      <c r="P91" s="70" t="s">
        <v>221</v>
      </c>
      <c r="Q91" s="72">
        <v>500000000</v>
      </c>
      <c r="R91" s="72">
        <v>0</v>
      </c>
      <c r="S91" s="72">
        <v>0</v>
      </c>
      <c r="T91" s="72">
        <v>500000000</v>
      </c>
      <c r="U91" s="72">
        <v>0</v>
      </c>
      <c r="V91" s="72">
        <v>500000000</v>
      </c>
      <c r="W91" s="72">
        <v>0</v>
      </c>
      <c r="X91" s="72">
        <v>500000000</v>
      </c>
      <c r="Y91" s="72">
        <v>0</v>
      </c>
      <c r="Z91" s="72">
        <v>0</v>
      </c>
      <c r="AA91" s="72">
        <v>0</v>
      </c>
    </row>
    <row r="92" spans="1:27" ht="56.25">
      <c r="A92" s="69" t="s">
        <v>160</v>
      </c>
      <c r="B92" s="70" t="s">
        <v>161</v>
      </c>
      <c r="C92" s="71" t="s">
        <v>118</v>
      </c>
      <c r="D92" s="69" t="s">
        <v>91</v>
      </c>
      <c r="E92" s="69" t="s">
        <v>119</v>
      </c>
      <c r="F92" s="69" t="s">
        <v>93</v>
      </c>
      <c r="G92" s="69" t="s">
        <v>120</v>
      </c>
      <c r="H92" s="69" t="s">
        <v>17</v>
      </c>
      <c r="I92" s="69" t="s">
        <v>17</v>
      </c>
      <c r="J92" s="69" t="s">
        <v>17</v>
      </c>
      <c r="K92" s="69" t="s">
        <v>17</v>
      </c>
      <c r="L92" s="69" t="s">
        <v>17</v>
      </c>
      <c r="M92" s="69" t="s">
        <v>53</v>
      </c>
      <c r="N92" s="69" t="s">
        <v>69</v>
      </c>
      <c r="O92" s="69" t="s">
        <v>55</v>
      </c>
      <c r="P92" s="70" t="s">
        <v>183</v>
      </c>
      <c r="Q92" s="72">
        <v>500000000</v>
      </c>
      <c r="R92" s="72">
        <v>0</v>
      </c>
      <c r="S92" s="72">
        <v>0</v>
      </c>
      <c r="T92" s="72">
        <v>500000000</v>
      </c>
      <c r="U92" s="72">
        <v>0</v>
      </c>
      <c r="V92" s="72">
        <v>500000000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</row>
    <row r="93" spans="1:27" ht="45">
      <c r="A93" s="69" t="s">
        <v>160</v>
      </c>
      <c r="B93" s="70" t="s">
        <v>161</v>
      </c>
      <c r="C93" s="71" t="s">
        <v>121</v>
      </c>
      <c r="D93" s="69" t="s">
        <v>91</v>
      </c>
      <c r="E93" s="69" t="s">
        <v>119</v>
      </c>
      <c r="F93" s="69" t="s">
        <v>93</v>
      </c>
      <c r="G93" s="69" t="s">
        <v>122</v>
      </c>
      <c r="H93" s="69"/>
      <c r="I93" s="69"/>
      <c r="J93" s="69"/>
      <c r="K93" s="69"/>
      <c r="L93" s="69"/>
      <c r="M93" s="69" t="s">
        <v>53</v>
      </c>
      <c r="N93" s="69" t="s">
        <v>69</v>
      </c>
      <c r="O93" s="69" t="s">
        <v>55</v>
      </c>
      <c r="P93" s="70" t="s">
        <v>222</v>
      </c>
      <c r="Q93" s="72">
        <v>1500000000</v>
      </c>
      <c r="R93" s="72">
        <v>0</v>
      </c>
      <c r="S93" s="72">
        <v>0</v>
      </c>
      <c r="T93" s="72">
        <v>1500000000</v>
      </c>
      <c r="U93" s="72">
        <v>0</v>
      </c>
      <c r="V93" s="72">
        <v>1500000000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</row>
    <row r="94" spans="1:27" ht="45">
      <c r="A94" s="69" t="s">
        <v>184</v>
      </c>
      <c r="B94" s="70" t="s">
        <v>200</v>
      </c>
      <c r="C94" s="71" t="s">
        <v>50</v>
      </c>
      <c r="D94" s="69" t="s">
        <v>51</v>
      </c>
      <c r="E94" s="69" t="s">
        <v>52</v>
      </c>
      <c r="F94" s="69" t="s">
        <v>52</v>
      </c>
      <c r="G94" s="69" t="s">
        <v>52</v>
      </c>
      <c r="H94" s="69"/>
      <c r="I94" s="69"/>
      <c r="J94" s="69"/>
      <c r="K94" s="69"/>
      <c r="L94" s="69"/>
      <c r="M94" s="69" t="s">
        <v>53</v>
      </c>
      <c r="N94" s="69" t="s">
        <v>54</v>
      </c>
      <c r="O94" s="69" t="s">
        <v>55</v>
      </c>
      <c r="P94" s="70" t="s">
        <v>56</v>
      </c>
      <c r="Q94" s="72">
        <v>26140800000</v>
      </c>
      <c r="R94" s="72">
        <v>0</v>
      </c>
      <c r="S94" s="72">
        <v>0</v>
      </c>
      <c r="T94" s="72">
        <v>26140800000</v>
      </c>
      <c r="U94" s="72">
        <v>0</v>
      </c>
      <c r="V94" s="72">
        <v>26140800000</v>
      </c>
      <c r="W94" s="72">
        <v>0</v>
      </c>
      <c r="X94" s="72">
        <v>14052908907</v>
      </c>
      <c r="Y94" s="72">
        <v>13086529440</v>
      </c>
      <c r="Z94" s="72">
        <v>13086529440</v>
      </c>
      <c r="AA94" s="72">
        <v>13086529440</v>
      </c>
    </row>
    <row r="95" spans="1:27" ht="45">
      <c r="A95" s="69" t="s">
        <v>184</v>
      </c>
      <c r="B95" s="70" t="s">
        <v>200</v>
      </c>
      <c r="C95" s="71" t="s">
        <v>57</v>
      </c>
      <c r="D95" s="69" t="s">
        <v>51</v>
      </c>
      <c r="E95" s="69" t="s">
        <v>52</v>
      </c>
      <c r="F95" s="69" t="s">
        <v>52</v>
      </c>
      <c r="G95" s="69" t="s">
        <v>58</v>
      </c>
      <c r="H95" s="69"/>
      <c r="I95" s="69"/>
      <c r="J95" s="69"/>
      <c r="K95" s="69"/>
      <c r="L95" s="69"/>
      <c r="M95" s="69" t="s">
        <v>53</v>
      </c>
      <c r="N95" s="69" t="s">
        <v>54</v>
      </c>
      <c r="O95" s="69" t="s">
        <v>55</v>
      </c>
      <c r="P95" s="70" t="s">
        <v>59</v>
      </c>
      <c r="Q95" s="72">
        <v>9285500000</v>
      </c>
      <c r="R95" s="72">
        <v>0</v>
      </c>
      <c r="S95" s="72">
        <v>0</v>
      </c>
      <c r="T95" s="72">
        <v>9285500000</v>
      </c>
      <c r="U95" s="72">
        <v>0</v>
      </c>
      <c r="V95" s="72">
        <v>9285500000</v>
      </c>
      <c r="W95" s="72">
        <v>0</v>
      </c>
      <c r="X95" s="72">
        <v>4799825981</v>
      </c>
      <c r="Y95" s="72">
        <v>4799825981</v>
      </c>
      <c r="Z95" s="72">
        <v>4799825981</v>
      </c>
      <c r="AA95" s="72">
        <v>4730971955</v>
      </c>
    </row>
    <row r="96" spans="1:27" ht="45">
      <c r="A96" s="69" t="s">
        <v>184</v>
      </c>
      <c r="B96" s="70" t="s">
        <v>200</v>
      </c>
      <c r="C96" s="71" t="s">
        <v>60</v>
      </c>
      <c r="D96" s="69" t="s">
        <v>51</v>
      </c>
      <c r="E96" s="69" t="s">
        <v>52</v>
      </c>
      <c r="F96" s="69" t="s">
        <v>52</v>
      </c>
      <c r="G96" s="69" t="s">
        <v>61</v>
      </c>
      <c r="H96" s="69"/>
      <c r="I96" s="69"/>
      <c r="J96" s="69"/>
      <c r="K96" s="69"/>
      <c r="L96" s="69"/>
      <c r="M96" s="69" t="s">
        <v>53</v>
      </c>
      <c r="N96" s="69" t="s">
        <v>54</v>
      </c>
      <c r="O96" s="69" t="s">
        <v>55</v>
      </c>
      <c r="P96" s="70" t="s">
        <v>62</v>
      </c>
      <c r="Q96" s="72">
        <v>2108000000</v>
      </c>
      <c r="R96" s="72">
        <v>0</v>
      </c>
      <c r="S96" s="72">
        <v>0</v>
      </c>
      <c r="T96" s="72">
        <v>2108000000</v>
      </c>
      <c r="U96" s="72">
        <v>0</v>
      </c>
      <c r="V96" s="72">
        <v>1968000000</v>
      </c>
      <c r="W96" s="72">
        <v>140000000</v>
      </c>
      <c r="X96" s="72">
        <v>1679396217</v>
      </c>
      <c r="Y96" s="72">
        <v>1679396217</v>
      </c>
      <c r="Z96" s="72">
        <v>1679396217</v>
      </c>
      <c r="AA96" s="72">
        <v>1679396217</v>
      </c>
    </row>
    <row r="97" spans="1:27" ht="45">
      <c r="A97" s="69" t="s">
        <v>184</v>
      </c>
      <c r="B97" s="70" t="s">
        <v>200</v>
      </c>
      <c r="C97" s="71" t="s">
        <v>201</v>
      </c>
      <c r="D97" s="69" t="s">
        <v>51</v>
      </c>
      <c r="E97" s="69" t="s">
        <v>58</v>
      </c>
      <c r="F97" s="69"/>
      <c r="G97" s="69"/>
      <c r="H97" s="69"/>
      <c r="I97" s="69"/>
      <c r="J97" s="69"/>
      <c r="K97" s="69"/>
      <c r="L97" s="69"/>
      <c r="M97" s="69" t="s">
        <v>53</v>
      </c>
      <c r="N97" s="69" t="s">
        <v>54</v>
      </c>
      <c r="O97" s="69" t="s">
        <v>55</v>
      </c>
      <c r="P97" s="70" t="s">
        <v>202</v>
      </c>
      <c r="Q97" s="72">
        <v>18370100000</v>
      </c>
      <c r="R97" s="72">
        <v>0</v>
      </c>
      <c r="S97" s="72">
        <v>0</v>
      </c>
      <c r="T97" s="72">
        <v>18370100000</v>
      </c>
      <c r="U97" s="72">
        <v>0</v>
      </c>
      <c r="V97" s="72">
        <v>16865763110.059999</v>
      </c>
      <c r="W97" s="72">
        <v>1504336889.9400001</v>
      </c>
      <c r="X97" s="72">
        <v>16147852090.360001</v>
      </c>
      <c r="Y97" s="72">
        <v>4399087939.4300003</v>
      </c>
      <c r="Z97" s="72">
        <v>4399087939.4300003</v>
      </c>
      <c r="AA97" s="72">
        <v>4399087939.4300003</v>
      </c>
    </row>
    <row r="98" spans="1:27" ht="45">
      <c r="A98" s="69" t="s">
        <v>184</v>
      </c>
      <c r="B98" s="70" t="s">
        <v>200</v>
      </c>
      <c r="C98" s="71" t="s">
        <v>185</v>
      </c>
      <c r="D98" s="69" t="s">
        <v>51</v>
      </c>
      <c r="E98" s="69" t="s">
        <v>61</v>
      </c>
      <c r="F98" s="69" t="s">
        <v>61</v>
      </c>
      <c r="G98" s="69" t="s">
        <v>52</v>
      </c>
      <c r="H98" s="69" t="s">
        <v>186</v>
      </c>
      <c r="I98" s="69"/>
      <c r="J98" s="69"/>
      <c r="K98" s="69"/>
      <c r="L98" s="69"/>
      <c r="M98" s="69" t="s">
        <v>53</v>
      </c>
      <c r="N98" s="69" t="s">
        <v>54</v>
      </c>
      <c r="O98" s="69" t="s">
        <v>55</v>
      </c>
      <c r="P98" s="70" t="s">
        <v>187</v>
      </c>
      <c r="Q98" s="72">
        <v>46894300000</v>
      </c>
      <c r="R98" s="72">
        <v>0</v>
      </c>
      <c r="S98" s="72">
        <v>0</v>
      </c>
      <c r="T98" s="72">
        <v>46894300000</v>
      </c>
      <c r="U98" s="72">
        <v>0</v>
      </c>
      <c r="V98" s="72">
        <v>26298191630</v>
      </c>
      <c r="W98" s="72">
        <v>20596108370</v>
      </c>
      <c r="X98" s="72">
        <v>25804021753.5</v>
      </c>
      <c r="Y98" s="72">
        <v>14662998061.299999</v>
      </c>
      <c r="Z98" s="72">
        <v>14662998061.299999</v>
      </c>
      <c r="AA98" s="72">
        <v>14662998061.299999</v>
      </c>
    </row>
    <row r="99" spans="1:27" ht="45">
      <c r="A99" s="69" t="s">
        <v>184</v>
      </c>
      <c r="B99" s="70" t="s">
        <v>200</v>
      </c>
      <c r="C99" s="71" t="s">
        <v>82</v>
      </c>
      <c r="D99" s="69" t="s">
        <v>51</v>
      </c>
      <c r="E99" s="69" t="s">
        <v>61</v>
      </c>
      <c r="F99" s="69" t="s">
        <v>79</v>
      </c>
      <c r="G99" s="69" t="s">
        <v>58</v>
      </c>
      <c r="H99" s="69" t="s">
        <v>80</v>
      </c>
      <c r="I99" s="69"/>
      <c r="J99" s="69"/>
      <c r="K99" s="69"/>
      <c r="L99" s="69"/>
      <c r="M99" s="69" t="s">
        <v>53</v>
      </c>
      <c r="N99" s="69" t="s">
        <v>54</v>
      </c>
      <c r="O99" s="69" t="s">
        <v>55</v>
      </c>
      <c r="P99" s="70" t="s">
        <v>83</v>
      </c>
      <c r="Q99" s="72">
        <v>248400000</v>
      </c>
      <c r="R99" s="72">
        <v>0</v>
      </c>
      <c r="S99" s="72">
        <v>0</v>
      </c>
      <c r="T99" s="72">
        <v>248400000</v>
      </c>
      <c r="U99" s="72">
        <v>0</v>
      </c>
      <c r="V99" s="72">
        <v>248400000</v>
      </c>
      <c r="W99" s="72">
        <v>0</v>
      </c>
      <c r="X99" s="72">
        <v>2710907</v>
      </c>
      <c r="Y99" s="72">
        <v>2541247</v>
      </c>
      <c r="Z99" s="72">
        <v>2541247</v>
      </c>
      <c r="AA99" s="72">
        <v>2541247</v>
      </c>
    </row>
    <row r="100" spans="1:27" ht="45">
      <c r="A100" s="69" t="s">
        <v>184</v>
      </c>
      <c r="B100" s="70" t="s">
        <v>200</v>
      </c>
      <c r="C100" s="71" t="s">
        <v>205</v>
      </c>
      <c r="D100" s="69" t="s">
        <v>51</v>
      </c>
      <c r="E100" s="69" t="s">
        <v>61</v>
      </c>
      <c r="F100" s="69" t="s">
        <v>54</v>
      </c>
      <c r="G100" s="69"/>
      <c r="H100" s="69"/>
      <c r="I100" s="69"/>
      <c r="J100" s="69"/>
      <c r="K100" s="69"/>
      <c r="L100" s="69"/>
      <c r="M100" s="69" t="s">
        <v>53</v>
      </c>
      <c r="N100" s="69" t="s">
        <v>54</v>
      </c>
      <c r="O100" s="69" t="s">
        <v>55</v>
      </c>
      <c r="P100" s="70" t="s">
        <v>206</v>
      </c>
      <c r="Q100" s="72">
        <v>129000000</v>
      </c>
      <c r="R100" s="72">
        <v>1513514686</v>
      </c>
      <c r="S100" s="72">
        <v>0</v>
      </c>
      <c r="T100" s="72">
        <v>1642514686</v>
      </c>
      <c r="U100" s="72">
        <v>0</v>
      </c>
      <c r="V100" s="72">
        <v>1513514685.49</v>
      </c>
      <c r="W100" s="72">
        <v>129000000.51000001</v>
      </c>
      <c r="X100" s="72">
        <v>1513514685.49</v>
      </c>
      <c r="Y100" s="72">
        <v>1513514685.49</v>
      </c>
      <c r="Z100" s="72">
        <v>1513514685.49</v>
      </c>
      <c r="AA100" s="72">
        <v>1513514685.49</v>
      </c>
    </row>
    <row r="101" spans="1:27" ht="45">
      <c r="A101" s="69" t="s">
        <v>184</v>
      </c>
      <c r="B101" s="70" t="s">
        <v>200</v>
      </c>
      <c r="C101" s="71" t="s">
        <v>88</v>
      </c>
      <c r="D101" s="69" t="s">
        <v>51</v>
      </c>
      <c r="E101" s="69" t="s">
        <v>86</v>
      </c>
      <c r="F101" s="69" t="s">
        <v>79</v>
      </c>
      <c r="G101" s="69" t="s">
        <v>52</v>
      </c>
      <c r="H101" s="69"/>
      <c r="I101" s="69"/>
      <c r="J101" s="69"/>
      <c r="K101" s="69"/>
      <c r="L101" s="69"/>
      <c r="M101" s="69" t="s">
        <v>53</v>
      </c>
      <c r="N101" s="69" t="s">
        <v>69</v>
      </c>
      <c r="O101" s="69" t="s">
        <v>77</v>
      </c>
      <c r="P101" s="70" t="s">
        <v>89</v>
      </c>
      <c r="Q101" s="72">
        <v>274000000</v>
      </c>
      <c r="R101" s="72">
        <v>0</v>
      </c>
      <c r="S101" s="72">
        <v>0</v>
      </c>
      <c r="T101" s="72">
        <v>274000000</v>
      </c>
      <c r="U101" s="72">
        <v>0</v>
      </c>
      <c r="V101" s="72">
        <v>0</v>
      </c>
      <c r="W101" s="72">
        <v>274000000</v>
      </c>
      <c r="X101" s="72">
        <v>0</v>
      </c>
      <c r="Y101" s="72">
        <v>0</v>
      </c>
      <c r="Z101" s="72">
        <v>0</v>
      </c>
      <c r="AA101" s="72">
        <v>0</v>
      </c>
    </row>
    <row r="102" spans="1:27" ht="56.25">
      <c r="A102" s="69" t="s">
        <v>184</v>
      </c>
      <c r="B102" s="70" t="s">
        <v>200</v>
      </c>
      <c r="C102" s="71" t="s">
        <v>188</v>
      </c>
      <c r="D102" s="69" t="s">
        <v>91</v>
      </c>
      <c r="E102" s="69" t="s">
        <v>189</v>
      </c>
      <c r="F102" s="69" t="s">
        <v>93</v>
      </c>
      <c r="G102" s="69" t="s">
        <v>190</v>
      </c>
      <c r="H102" s="69"/>
      <c r="I102" s="69"/>
      <c r="J102" s="69"/>
      <c r="K102" s="69"/>
      <c r="L102" s="69"/>
      <c r="M102" s="69" t="s">
        <v>53</v>
      </c>
      <c r="N102" s="69" t="s">
        <v>98</v>
      </c>
      <c r="O102" s="69" t="s">
        <v>55</v>
      </c>
      <c r="P102" s="70" t="s">
        <v>191</v>
      </c>
      <c r="Q102" s="72">
        <v>15026550000</v>
      </c>
      <c r="R102" s="72">
        <v>0</v>
      </c>
      <c r="S102" s="72">
        <v>0</v>
      </c>
      <c r="T102" s="72">
        <v>15026550000</v>
      </c>
      <c r="U102" s="72">
        <v>0</v>
      </c>
      <c r="V102" s="72">
        <v>13102621972.59</v>
      </c>
      <c r="W102" s="72">
        <v>1923928027.4100001</v>
      </c>
      <c r="X102" s="72">
        <v>8211201316.5900002</v>
      </c>
      <c r="Y102" s="72">
        <v>2294382335.98</v>
      </c>
      <c r="Z102" s="72">
        <v>2294382335.98</v>
      </c>
      <c r="AA102" s="72">
        <v>2294382335.98</v>
      </c>
    </row>
    <row r="103" spans="1:27" ht="33.75">
      <c r="A103" s="69" t="s">
        <v>192</v>
      </c>
      <c r="B103" s="70" t="s">
        <v>193</v>
      </c>
      <c r="C103" s="71" t="s">
        <v>50</v>
      </c>
      <c r="D103" s="69" t="s">
        <v>51</v>
      </c>
      <c r="E103" s="69" t="s">
        <v>52</v>
      </c>
      <c r="F103" s="69" t="s">
        <v>52</v>
      </c>
      <c r="G103" s="69" t="s">
        <v>52</v>
      </c>
      <c r="H103" s="69"/>
      <c r="I103" s="69"/>
      <c r="J103" s="69"/>
      <c r="K103" s="69"/>
      <c r="L103" s="69"/>
      <c r="M103" s="69" t="s">
        <v>53</v>
      </c>
      <c r="N103" s="69" t="s">
        <v>54</v>
      </c>
      <c r="O103" s="69" t="s">
        <v>55</v>
      </c>
      <c r="P103" s="70" t="s">
        <v>56</v>
      </c>
      <c r="Q103" s="72">
        <v>21023900000</v>
      </c>
      <c r="R103" s="72">
        <v>0</v>
      </c>
      <c r="S103" s="72">
        <v>0</v>
      </c>
      <c r="T103" s="72">
        <v>21023900000</v>
      </c>
      <c r="U103" s="72">
        <v>0</v>
      </c>
      <c r="V103" s="72">
        <v>21023900000</v>
      </c>
      <c r="W103" s="72">
        <v>0</v>
      </c>
      <c r="X103" s="72">
        <v>7187228746</v>
      </c>
      <c r="Y103" s="72">
        <v>7187128889</v>
      </c>
      <c r="Z103" s="72">
        <v>7187128889</v>
      </c>
      <c r="AA103" s="72">
        <v>7187128889</v>
      </c>
    </row>
    <row r="104" spans="1:27" ht="33.75">
      <c r="A104" s="69" t="s">
        <v>192</v>
      </c>
      <c r="B104" s="70" t="s">
        <v>193</v>
      </c>
      <c r="C104" s="71" t="s">
        <v>57</v>
      </c>
      <c r="D104" s="69" t="s">
        <v>51</v>
      </c>
      <c r="E104" s="69" t="s">
        <v>52</v>
      </c>
      <c r="F104" s="69" t="s">
        <v>52</v>
      </c>
      <c r="G104" s="69" t="s">
        <v>58</v>
      </c>
      <c r="H104" s="69"/>
      <c r="I104" s="69"/>
      <c r="J104" s="69"/>
      <c r="K104" s="69"/>
      <c r="L104" s="69"/>
      <c r="M104" s="69" t="s">
        <v>53</v>
      </c>
      <c r="N104" s="69" t="s">
        <v>54</v>
      </c>
      <c r="O104" s="69" t="s">
        <v>55</v>
      </c>
      <c r="P104" s="70" t="s">
        <v>59</v>
      </c>
      <c r="Q104" s="72">
        <v>8520000000</v>
      </c>
      <c r="R104" s="72">
        <v>0</v>
      </c>
      <c r="S104" s="72">
        <v>0</v>
      </c>
      <c r="T104" s="72">
        <v>8520000000</v>
      </c>
      <c r="U104" s="72">
        <v>0</v>
      </c>
      <c r="V104" s="72">
        <v>8520000000</v>
      </c>
      <c r="W104" s="72">
        <v>0</v>
      </c>
      <c r="X104" s="72">
        <v>3158733113</v>
      </c>
      <c r="Y104" s="72">
        <v>3158733113</v>
      </c>
      <c r="Z104" s="72">
        <v>2917802775</v>
      </c>
      <c r="AA104" s="72">
        <v>2917735875</v>
      </c>
    </row>
    <row r="105" spans="1:27" ht="33.75">
      <c r="A105" s="69" t="s">
        <v>192</v>
      </c>
      <c r="B105" s="70" t="s">
        <v>193</v>
      </c>
      <c r="C105" s="71" t="s">
        <v>60</v>
      </c>
      <c r="D105" s="69" t="s">
        <v>51</v>
      </c>
      <c r="E105" s="69" t="s">
        <v>52</v>
      </c>
      <c r="F105" s="69" t="s">
        <v>52</v>
      </c>
      <c r="G105" s="69" t="s">
        <v>61</v>
      </c>
      <c r="H105" s="69"/>
      <c r="I105" s="69"/>
      <c r="J105" s="69"/>
      <c r="K105" s="69"/>
      <c r="L105" s="69"/>
      <c r="M105" s="69" t="s">
        <v>53</v>
      </c>
      <c r="N105" s="69" t="s">
        <v>54</v>
      </c>
      <c r="O105" s="69" t="s">
        <v>55</v>
      </c>
      <c r="P105" s="70" t="s">
        <v>62</v>
      </c>
      <c r="Q105" s="72">
        <v>2080300000</v>
      </c>
      <c r="R105" s="72">
        <v>0</v>
      </c>
      <c r="S105" s="72">
        <v>0</v>
      </c>
      <c r="T105" s="72">
        <v>2080300000</v>
      </c>
      <c r="U105" s="72">
        <v>0</v>
      </c>
      <c r="V105" s="72">
        <v>2080300000</v>
      </c>
      <c r="W105" s="72">
        <v>0</v>
      </c>
      <c r="X105" s="72">
        <v>976438951</v>
      </c>
      <c r="Y105" s="72">
        <v>976220283</v>
      </c>
      <c r="Z105" s="72">
        <v>976220283</v>
      </c>
      <c r="AA105" s="72">
        <v>976220283</v>
      </c>
    </row>
    <row r="106" spans="1:27" ht="33.75">
      <c r="A106" s="69" t="s">
        <v>192</v>
      </c>
      <c r="B106" s="70" t="s">
        <v>193</v>
      </c>
      <c r="C106" s="71" t="s">
        <v>201</v>
      </c>
      <c r="D106" s="69" t="s">
        <v>51</v>
      </c>
      <c r="E106" s="69" t="s">
        <v>58</v>
      </c>
      <c r="F106" s="69"/>
      <c r="G106" s="69"/>
      <c r="H106" s="69"/>
      <c r="I106" s="69"/>
      <c r="J106" s="69"/>
      <c r="K106" s="69"/>
      <c r="L106" s="69"/>
      <c r="M106" s="69" t="s">
        <v>53</v>
      </c>
      <c r="N106" s="69" t="s">
        <v>54</v>
      </c>
      <c r="O106" s="69" t="s">
        <v>55</v>
      </c>
      <c r="P106" s="70" t="s">
        <v>202</v>
      </c>
      <c r="Q106" s="72">
        <v>73983300000</v>
      </c>
      <c r="R106" s="72">
        <v>36806662708</v>
      </c>
      <c r="S106" s="72">
        <v>0</v>
      </c>
      <c r="T106" s="72">
        <v>110789962708</v>
      </c>
      <c r="U106" s="72">
        <v>0</v>
      </c>
      <c r="V106" s="72">
        <v>69359293873.399994</v>
      </c>
      <c r="W106" s="72">
        <v>41430668834.599998</v>
      </c>
      <c r="X106" s="72">
        <v>65383006037.610001</v>
      </c>
      <c r="Y106" s="72">
        <v>31851008988.830002</v>
      </c>
      <c r="Z106" s="72">
        <v>31851008988.830002</v>
      </c>
      <c r="AA106" s="72">
        <v>31829729421.830002</v>
      </c>
    </row>
    <row r="107" spans="1:27" ht="33.75">
      <c r="A107" s="69" t="s">
        <v>192</v>
      </c>
      <c r="B107" s="70" t="s">
        <v>193</v>
      </c>
      <c r="C107" s="71" t="s">
        <v>74</v>
      </c>
      <c r="D107" s="69" t="s">
        <v>51</v>
      </c>
      <c r="E107" s="69" t="s">
        <v>61</v>
      </c>
      <c r="F107" s="69" t="s">
        <v>61</v>
      </c>
      <c r="G107" s="69" t="s">
        <v>52</v>
      </c>
      <c r="H107" s="69" t="s">
        <v>75</v>
      </c>
      <c r="I107" s="69"/>
      <c r="J107" s="69"/>
      <c r="K107" s="69"/>
      <c r="L107" s="69"/>
      <c r="M107" s="69" t="s">
        <v>53</v>
      </c>
      <c r="N107" s="69" t="s">
        <v>54</v>
      </c>
      <c r="O107" s="69" t="s">
        <v>55</v>
      </c>
      <c r="P107" s="70" t="s">
        <v>76</v>
      </c>
      <c r="Q107" s="72">
        <v>123508000000</v>
      </c>
      <c r="R107" s="72">
        <v>0</v>
      </c>
      <c r="S107" s="72">
        <v>36806662708</v>
      </c>
      <c r="T107" s="72">
        <v>86701337292</v>
      </c>
      <c r="U107" s="72">
        <v>86701337292</v>
      </c>
      <c r="V107" s="72">
        <v>0</v>
      </c>
      <c r="W107" s="72">
        <v>0</v>
      </c>
      <c r="X107" s="72">
        <v>0</v>
      </c>
      <c r="Y107" s="72">
        <v>0</v>
      </c>
      <c r="Z107" s="72">
        <v>0</v>
      </c>
      <c r="AA107" s="72">
        <v>0</v>
      </c>
    </row>
    <row r="108" spans="1:27" ht="45">
      <c r="A108" s="69" t="s">
        <v>192</v>
      </c>
      <c r="B108" s="70" t="s">
        <v>193</v>
      </c>
      <c r="C108" s="71" t="s">
        <v>194</v>
      </c>
      <c r="D108" s="69" t="s">
        <v>51</v>
      </c>
      <c r="E108" s="69" t="s">
        <v>61</v>
      </c>
      <c r="F108" s="69" t="s">
        <v>79</v>
      </c>
      <c r="G108" s="69" t="s">
        <v>52</v>
      </c>
      <c r="H108" s="69" t="s">
        <v>195</v>
      </c>
      <c r="I108" s="69"/>
      <c r="J108" s="69"/>
      <c r="K108" s="69"/>
      <c r="L108" s="69"/>
      <c r="M108" s="69" t="s">
        <v>53</v>
      </c>
      <c r="N108" s="69" t="s">
        <v>54</v>
      </c>
      <c r="O108" s="69" t="s">
        <v>55</v>
      </c>
      <c r="P108" s="70" t="s">
        <v>196</v>
      </c>
      <c r="Q108" s="72">
        <v>270000000000</v>
      </c>
      <c r="R108" s="72">
        <v>0</v>
      </c>
      <c r="S108" s="72">
        <v>0</v>
      </c>
      <c r="T108" s="72">
        <v>270000000000</v>
      </c>
      <c r="U108" s="72">
        <v>0</v>
      </c>
      <c r="V108" s="72">
        <v>270000000000</v>
      </c>
      <c r="W108" s="72">
        <v>0</v>
      </c>
      <c r="X108" s="72">
        <v>269228312753.89001</v>
      </c>
      <c r="Y108" s="72">
        <v>129749548216.16</v>
      </c>
      <c r="Z108" s="72">
        <v>129749548216.16</v>
      </c>
      <c r="AA108" s="72">
        <v>129749548216.16</v>
      </c>
    </row>
    <row r="109" spans="1:27" ht="33.75">
      <c r="A109" s="69" t="s">
        <v>192</v>
      </c>
      <c r="B109" s="70" t="s">
        <v>193</v>
      </c>
      <c r="C109" s="71" t="s">
        <v>197</v>
      </c>
      <c r="D109" s="69" t="s">
        <v>51</v>
      </c>
      <c r="E109" s="69" t="s">
        <v>61</v>
      </c>
      <c r="F109" s="69" t="s">
        <v>79</v>
      </c>
      <c r="G109" s="69" t="s">
        <v>52</v>
      </c>
      <c r="H109" s="69" t="s">
        <v>148</v>
      </c>
      <c r="I109" s="69"/>
      <c r="J109" s="69"/>
      <c r="K109" s="69"/>
      <c r="L109" s="69"/>
      <c r="M109" s="69" t="s">
        <v>53</v>
      </c>
      <c r="N109" s="69" t="s">
        <v>54</v>
      </c>
      <c r="O109" s="69" t="s">
        <v>55</v>
      </c>
      <c r="P109" s="70" t="s">
        <v>198</v>
      </c>
      <c r="Q109" s="72">
        <v>647000000000</v>
      </c>
      <c r="R109" s="72">
        <v>0</v>
      </c>
      <c r="S109" s="72">
        <v>0</v>
      </c>
      <c r="T109" s="72">
        <v>647000000000</v>
      </c>
      <c r="U109" s="72">
        <v>0</v>
      </c>
      <c r="V109" s="72">
        <v>376523863115.95001</v>
      </c>
      <c r="W109" s="72">
        <v>270476136884.04999</v>
      </c>
      <c r="X109" s="72">
        <v>376523863115.95001</v>
      </c>
      <c r="Y109" s="72">
        <v>28385029899.310001</v>
      </c>
      <c r="Z109" s="72">
        <v>24504500622.509998</v>
      </c>
      <c r="AA109" s="72">
        <v>22421738426.84</v>
      </c>
    </row>
    <row r="110" spans="1:27" ht="33.75">
      <c r="A110" s="69" t="s">
        <v>192</v>
      </c>
      <c r="B110" s="70" t="s">
        <v>193</v>
      </c>
      <c r="C110" s="71" t="s">
        <v>82</v>
      </c>
      <c r="D110" s="69" t="s">
        <v>51</v>
      </c>
      <c r="E110" s="69" t="s">
        <v>61</v>
      </c>
      <c r="F110" s="69" t="s">
        <v>79</v>
      </c>
      <c r="G110" s="69" t="s">
        <v>58</v>
      </c>
      <c r="H110" s="69" t="s">
        <v>80</v>
      </c>
      <c r="I110" s="69"/>
      <c r="J110" s="69"/>
      <c r="K110" s="69"/>
      <c r="L110" s="69"/>
      <c r="M110" s="69" t="s">
        <v>53</v>
      </c>
      <c r="N110" s="69" t="s">
        <v>54</v>
      </c>
      <c r="O110" s="69" t="s">
        <v>55</v>
      </c>
      <c r="P110" s="70" t="s">
        <v>83</v>
      </c>
      <c r="Q110" s="72">
        <v>140000000</v>
      </c>
      <c r="R110" s="72">
        <v>0</v>
      </c>
      <c r="S110" s="72">
        <v>0</v>
      </c>
      <c r="T110" s="72">
        <v>140000000</v>
      </c>
      <c r="U110" s="72">
        <v>0</v>
      </c>
      <c r="V110" s="72">
        <v>140000000</v>
      </c>
      <c r="W110" s="72">
        <v>0</v>
      </c>
      <c r="X110" s="72">
        <v>54723847</v>
      </c>
      <c r="Y110" s="72">
        <v>34100382</v>
      </c>
      <c r="Z110" s="72">
        <v>34100382</v>
      </c>
      <c r="AA110" s="72">
        <v>34100382</v>
      </c>
    </row>
    <row r="111" spans="1:27" ht="33.75">
      <c r="A111" s="69" t="s">
        <v>192</v>
      </c>
      <c r="B111" s="70" t="s">
        <v>193</v>
      </c>
      <c r="C111" s="71" t="s">
        <v>205</v>
      </c>
      <c r="D111" s="69" t="s">
        <v>51</v>
      </c>
      <c r="E111" s="69" t="s">
        <v>61</v>
      </c>
      <c r="F111" s="69" t="s">
        <v>54</v>
      </c>
      <c r="G111" s="69"/>
      <c r="H111" s="69"/>
      <c r="I111" s="69"/>
      <c r="J111" s="69"/>
      <c r="K111" s="69"/>
      <c r="L111" s="69"/>
      <c r="M111" s="69" t="s">
        <v>53</v>
      </c>
      <c r="N111" s="69" t="s">
        <v>54</v>
      </c>
      <c r="O111" s="69" t="s">
        <v>55</v>
      </c>
      <c r="P111" s="70" t="s">
        <v>206</v>
      </c>
      <c r="Q111" s="72">
        <v>7221000000</v>
      </c>
      <c r="R111" s="72">
        <v>0</v>
      </c>
      <c r="S111" s="72">
        <v>0</v>
      </c>
      <c r="T111" s="72">
        <v>7221000000</v>
      </c>
      <c r="U111" s="72">
        <v>0</v>
      </c>
      <c r="V111" s="72">
        <v>5657912202</v>
      </c>
      <c r="W111" s="72">
        <v>1563087798</v>
      </c>
      <c r="X111" s="72">
        <v>5657912202</v>
      </c>
      <c r="Y111" s="72">
        <v>5563510382</v>
      </c>
      <c r="Z111" s="72">
        <v>5563510382</v>
      </c>
      <c r="AA111" s="72">
        <v>5563510382</v>
      </c>
    </row>
    <row r="112" spans="1:27" ht="33.75">
      <c r="A112" s="69" t="s">
        <v>192</v>
      </c>
      <c r="B112" s="70" t="s">
        <v>193</v>
      </c>
      <c r="C112" s="71" t="s">
        <v>85</v>
      </c>
      <c r="D112" s="69" t="s">
        <v>51</v>
      </c>
      <c r="E112" s="69" t="s">
        <v>86</v>
      </c>
      <c r="F112" s="69" t="s">
        <v>52</v>
      </c>
      <c r="G112" s="69"/>
      <c r="H112" s="69"/>
      <c r="I112" s="69"/>
      <c r="J112" s="69"/>
      <c r="K112" s="69"/>
      <c r="L112" s="69"/>
      <c r="M112" s="69" t="s">
        <v>53</v>
      </c>
      <c r="N112" s="69" t="s">
        <v>54</v>
      </c>
      <c r="O112" s="69" t="s">
        <v>55</v>
      </c>
      <c r="P112" s="70" t="s">
        <v>87</v>
      </c>
      <c r="Q112" s="72">
        <v>8000000</v>
      </c>
      <c r="R112" s="72">
        <v>0</v>
      </c>
      <c r="S112" s="72">
        <v>0</v>
      </c>
      <c r="T112" s="72">
        <v>8000000</v>
      </c>
      <c r="U112" s="72">
        <v>0</v>
      </c>
      <c r="V112" s="72">
        <v>861000</v>
      </c>
      <c r="W112" s="72">
        <v>7139000</v>
      </c>
      <c r="X112" s="72">
        <v>861000</v>
      </c>
      <c r="Y112" s="72">
        <v>821000</v>
      </c>
      <c r="Z112" s="72">
        <v>821000</v>
      </c>
      <c r="AA112" s="72">
        <v>821000</v>
      </c>
    </row>
    <row r="113" spans="1:27" ht="33.75">
      <c r="A113" s="69" t="s">
        <v>192</v>
      </c>
      <c r="B113" s="70" t="s">
        <v>193</v>
      </c>
      <c r="C113" s="71" t="s">
        <v>88</v>
      </c>
      <c r="D113" s="69" t="s">
        <v>51</v>
      </c>
      <c r="E113" s="69" t="s">
        <v>86</v>
      </c>
      <c r="F113" s="69" t="s">
        <v>79</v>
      </c>
      <c r="G113" s="69" t="s">
        <v>52</v>
      </c>
      <c r="H113" s="69"/>
      <c r="I113" s="69"/>
      <c r="J113" s="69"/>
      <c r="K113" s="69"/>
      <c r="L113" s="69"/>
      <c r="M113" s="69" t="s">
        <v>53</v>
      </c>
      <c r="N113" s="69" t="s">
        <v>69</v>
      </c>
      <c r="O113" s="69" t="s">
        <v>77</v>
      </c>
      <c r="P113" s="70" t="s">
        <v>89</v>
      </c>
      <c r="Q113" s="72">
        <v>3373000000</v>
      </c>
      <c r="R113" s="72">
        <v>0</v>
      </c>
      <c r="S113" s="72">
        <v>0</v>
      </c>
      <c r="T113" s="72">
        <v>3373000000</v>
      </c>
      <c r="U113" s="72">
        <v>0</v>
      </c>
      <c r="V113" s="72">
        <v>0</v>
      </c>
      <c r="W113" s="72">
        <v>3373000000</v>
      </c>
      <c r="X113" s="72">
        <v>0</v>
      </c>
      <c r="Y113" s="72">
        <v>0</v>
      </c>
      <c r="Z113" s="72">
        <v>0</v>
      </c>
      <c r="AA113" s="72">
        <v>0</v>
      </c>
    </row>
    <row r="114" spans="1:27" ht="67.5">
      <c r="A114" s="69" t="s">
        <v>192</v>
      </c>
      <c r="B114" s="70" t="s">
        <v>193</v>
      </c>
      <c r="C114" s="71" t="s">
        <v>179</v>
      </c>
      <c r="D114" s="69" t="s">
        <v>91</v>
      </c>
      <c r="E114" s="69" t="s">
        <v>180</v>
      </c>
      <c r="F114" s="69" t="s">
        <v>93</v>
      </c>
      <c r="G114" s="69" t="s">
        <v>120</v>
      </c>
      <c r="H114" s="69"/>
      <c r="I114" s="69"/>
      <c r="J114" s="69"/>
      <c r="K114" s="69"/>
      <c r="L114" s="69"/>
      <c r="M114" s="69" t="s">
        <v>53</v>
      </c>
      <c r="N114" s="69" t="s">
        <v>63</v>
      </c>
      <c r="O114" s="69" t="s">
        <v>55</v>
      </c>
      <c r="P114" s="70" t="s">
        <v>199</v>
      </c>
      <c r="Q114" s="72">
        <v>177698058450</v>
      </c>
      <c r="R114" s="72">
        <v>0</v>
      </c>
      <c r="S114" s="72">
        <v>0</v>
      </c>
      <c r="T114" s="72">
        <v>177698058450</v>
      </c>
      <c r="U114" s="72">
        <v>0</v>
      </c>
      <c r="V114" s="72">
        <v>110543292358</v>
      </c>
      <c r="W114" s="72">
        <v>67154766092</v>
      </c>
      <c r="X114" s="72">
        <v>41448272218</v>
      </c>
      <c r="Y114" s="72">
        <v>703915135</v>
      </c>
      <c r="Z114" s="72">
        <v>703915135</v>
      </c>
      <c r="AA114" s="72">
        <v>703915135</v>
      </c>
    </row>
    <row r="115" spans="1:27" ht="45">
      <c r="A115" s="69" t="s">
        <v>192</v>
      </c>
      <c r="B115" s="70" t="s">
        <v>193</v>
      </c>
      <c r="C115" s="71" t="s">
        <v>181</v>
      </c>
      <c r="D115" s="69" t="s">
        <v>91</v>
      </c>
      <c r="E115" s="69" t="s">
        <v>180</v>
      </c>
      <c r="F115" s="69" t="s">
        <v>93</v>
      </c>
      <c r="G115" s="69" t="s">
        <v>122</v>
      </c>
      <c r="H115" s="69"/>
      <c r="I115" s="69"/>
      <c r="J115" s="69"/>
      <c r="K115" s="69"/>
      <c r="L115" s="69"/>
      <c r="M115" s="69" t="s">
        <v>53</v>
      </c>
      <c r="N115" s="69" t="s">
        <v>69</v>
      </c>
      <c r="O115" s="69" t="s">
        <v>55</v>
      </c>
      <c r="P115" s="70" t="s">
        <v>238</v>
      </c>
      <c r="Q115" s="72">
        <v>6026231643</v>
      </c>
      <c r="R115" s="72">
        <v>0</v>
      </c>
      <c r="S115" s="72">
        <v>0</v>
      </c>
      <c r="T115" s="72">
        <v>6026231643</v>
      </c>
      <c r="U115" s="72">
        <v>0</v>
      </c>
      <c r="V115" s="72">
        <v>526974702</v>
      </c>
      <c r="W115" s="72">
        <v>5499256941</v>
      </c>
      <c r="X115" s="72">
        <v>0</v>
      </c>
      <c r="Y115" s="72">
        <v>0</v>
      </c>
      <c r="Z115" s="72">
        <v>0</v>
      </c>
      <c r="AA115" s="72">
        <v>0</v>
      </c>
    </row>
    <row r="116" spans="1:27" ht="45">
      <c r="A116" s="69" t="s">
        <v>192</v>
      </c>
      <c r="B116" s="70" t="s">
        <v>193</v>
      </c>
      <c r="C116" s="71" t="s">
        <v>181</v>
      </c>
      <c r="D116" s="69" t="s">
        <v>91</v>
      </c>
      <c r="E116" s="69" t="s">
        <v>180</v>
      </c>
      <c r="F116" s="69" t="s">
        <v>93</v>
      </c>
      <c r="G116" s="69" t="s">
        <v>122</v>
      </c>
      <c r="H116" s="69"/>
      <c r="I116" s="69"/>
      <c r="J116" s="69"/>
      <c r="K116" s="69"/>
      <c r="L116" s="69"/>
      <c r="M116" s="69" t="s">
        <v>53</v>
      </c>
      <c r="N116" s="69" t="s">
        <v>63</v>
      </c>
      <c r="O116" s="69" t="s">
        <v>55</v>
      </c>
      <c r="P116" s="70" t="s">
        <v>238</v>
      </c>
      <c r="Q116" s="72">
        <v>94220470127</v>
      </c>
      <c r="R116" s="72">
        <v>0</v>
      </c>
      <c r="S116" s="72">
        <v>0</v>
      </c>
      <c r="T116" s="72">
        <v>94220470127</v>
      </c>
      <c r="U116" s="72">
        <v>0</v>
      </c>
      <c r="V116" s="72">
        <v>93862092082.610001</v>
      </c>
      <c r="W116" s="72">
        <v>358378044.38999999</v>
      </c>
      <c r="X116" s="72">
        <v>15781389786.24</v>
      </c>
      <c r="Y116" s="72">
        <v>1174952637</v>
      </c>
      <c r="Z116" s="72">
        <v>1174952637</v>
      </c>
      <c r="AA116" s="72">
        <v>1174952637</v>
      </c>
    </row>
    <row r="117" spans="1:27" ht="56.25">
      <c r="A117" s="69" t="s">
        <v>192</v>
      </c>
      <c r="B117" s="70" t="s">
        <v>193</v>
      </c>
      <c r="C117" s="71" t="s">
        <v>182</v>
      </c>
      <c r="D117" s="69" t="s">
        <v>91</v>
      </c>
      <c r="E117" s="69" t="s">
        <v>180</v>
      </c>
      <c r="F117" s="69" t="s">
        <v>93</v>
      </c>
      <c r="G117" s="69" t="s">
        <v>54</v>
      </c>
      <c r="H117" s="69"/>
      <c r="I117" s="69"/>
      <c r="J117" s="69"/>
      <c r="K117" s="69"/>
      <c r="L117" s="69"/>
      <c r="M117" s="69" t="s">
        <v>53</v>
      </c>
      <c r="N117" s="69" t="s">
        <v>63</v>
      </c>
      <c r="O117" s="69" t="s">
        <v>55</v>
      </c>
      <c r="P117" s="70" t="s">
        <v>223</v>
      </c>
      <c r="Q117" s="72">
        <v>12532471423</v>
      </c>
      <c r="R117" s="72">
        <v>0</v>
      </c>
      <c r="S117" s="72">
        <v>0</v>
      </c>
      <c r="T117" s="72">
        <v>12532471423</v>
      </c>
      <c r="U117" s="72">
        <v>0</v>
      </c>
      <c r="V117" s="72">
        <v>1048145951</v>
      </c>
      <c r="W117" s="72">
        <v>11484325472</v>
      </c>
      <c r="X117" s="72">
        <v>60877394</v>
      </c>
      <c r="Y117" s="72">
        <v>16945254</v>
      </c>
      <c r="Z117" s="72">
        <v>16945254</v>
      </c>
      <c r="AA117" s="72">
        <v>16945254</v>
      </c>
    </row>
    <row r="118" spans="1:27">
      <c r="A118" s="69" t="s">
        <v>17</v>
      </c>
      <c r="B118" s="70" t="s">
        <v>17</v>
      </c>
      <c r="C118" s="71" t="s">
        <v>17</v>
      </c>
      <c r="D118" s="69" t="s">
        <v>17</v>
      </c>
      <c r="E118" s="69" t="s">
        <v>17</v>
      </c>
      <c r="F118" s="69" t="s">
        <v>17</v>
      </c>
      <c r="G118" s="69" t="s">
        <v>17</v>
      </c>
      <c r="H118" s="69" t="s">
        <v>17</v>
      </c>
      <c r="I118" s="69" t="s">
        <v>17</v>
      </c>
      <c r="J118" s="69" t="s">
        <v>17</v>
      </c>
      <c r="K118" s="69" t="s">
        <v>17</v>
      </c>
      <c r="L118" s="69" t="s">
        <v>17</v>
      </c>
      <c r="M118" s="69" t="s">
        <v>17</v>
      </c>
      <c r="N118" s="69" t="s">
        <v>17</v>
      </c>
      <c r="O118" s="69" t="s">
        <v>17</v>
      </c>
      <c r="P118" s="70" t="s">
        <v>17</v>
      </c>
      <c r="Q118" s="72">
        <v>4236223944271</v>
      </c>
      <c r="R118" s="72">
        <v>52368735204</v>
      </c>
      <c r="S118" s="72">
        <v>50855220518</v>
      </c>
      <c r="T118" s="72">
        <v>4237737458957</v>
      </c>
      <c r="U118" s="72">
        <v>237527037292</v>
      </c>
      <c r="V118" s="72">
        <v>2397910296144.21</v>
      </c>
      <c r="W118" s="72">
        <v>1602300125520.79</v>
      </c>
      <c r="X118" s="72">
        <v>1967704725324.0801</v>
      </c>
      <c r="Y118" s="72">
        <v>1151284222258.6299</v>
      </c>
      <c r="Z118" s="72">
        <v>1135655739391.1899</v>
      </c>
      <c r="AA118" s="72">
        <v>1084671456593.04</v>
      </c>
    </row>
    <row r="119" spans="1:27">
      <c r="A119" s="69" t="s">
        <v>17</v>
      </c>
      <c r="B119" s="73" t="s">
        <v>17</v>
      </c>
      <c r="C119" s="71" t="s">
        <v>17</v>
      </c>
      <c r="D119" s="69" t="s">
        <v>17</v>
      </c>
      <c r="E119" s="69" t="s">
        <v>17</v>
      </c>
      <c r="F119" s="69" t="s">
        <v>17</v>
      </c>
      <c r="G119" s="69" t="s">
        <v>17</v>
      </c>
      <c r="H119" s="69" t="s">
        <v>17</v>
      </c>
      <c r="I119" s="69" t="s">
        <v>17</v>
      </c>
      <c r="J119" s="69" t="s">
        <v>17</v>
      </c>
      <c r="K119" s="69" t="s">
        <v>17</v>
      </c>
      <c r="L119" s="69" t="s">
        <v>17</v>
      </c>
      <c r="M119" s="69" t="s">
        <v>17</v>
      </c>
      <c r="N119" s="69" t="s">
        <v>17</v>
      </c>
      <c r="O119" s="69" t="s">
        <v>17</v>
      </c>
      <c r="P119" s="70" t="s">
        <v>17</v>
      </c>
      <c r="Q119" s="74" t="s">
        <v>17</v>
      </c>
      <c r="R119" s="74" t="s">
        <v>17</v>
      </c>
      <c r="S119" s="74" t="s">
        <v>17</v>
      </c>
      <c r="T119" s="74" t="s">
        <v>17</v>
      </c>
      <c r="U119" s="74" t="s">
        <v>17</v>
      </c>
      <c r="V119" s="74" t="s">
        <v>17</v>
      </c>
      <c r="W119" s="74" t="s">
        <v>17</v>
      </c>
      <c r="X119" s="74" t="s">
        <v>17</v>
      </c>
      <c r="Y119" s="74" t="s">
        <v>17</v>
      </c>
      <c r="Z119" s="74" t="s">
        <v>17</v>
      </c>
      <c r="AA119" s="74" t="s">
        <v>17</v>
      </c>
    </row>
  </sheetData>
  <autoFilter ref="A4:AB119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view="pageBreakPreview" zoomScale="84" zoomScaleNormal="84" zoomScaleSheetLayoutView="84" workbookViewId="0">
      <selection activeCell="D32" sqref="D32:I32"/>
    </sheetView>
  </sheetViews>
  <sheetFormatPr baseColWidth="10" defaultRowHeight="1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8" spans="2:9" ht="24">
      <c r="D8" s="64" t="s">
        <v>241</v>
      </c>
      <c r="E8" s="64"/>
      <c r="F8" s="64"/>
      <c r="G8" s="64"/>
      <c r="H8" s="64"/>
      <c r="I8" s="64"/>
    </row>
    <row r="12" spans="2:9" s="11" customFormat="1" ht="21" customHeight="1">
      <c r="B12" s="65" t="s">
        <v>0</v>
      </c>
      <c r="C12" s="65"/>
      <c r="D12" s="65"/>
      <c r="E12" s="65"/>
      <c r="F12" s="65"/>
      <c r="G12" s="65"/>
      <c r="H12" s="65"/>
      <c r="I12" s="65"/>
    </row>
    <row r="13" spans="2:9" ht="6" customHeight="1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>
      <c r="B15" s="3"/>
      <c r="C15" s="3"/>
      <c r="D15" s="3"/>
      <c r="E15" s="3"/>
      <c r="F15" s="3"/>
      <c r="G15" s="3"/>
      <c r="H15" s="3"/>
      <c r="I15" s="3"/>
    </row>
    <row r="16" spans="2:9" s="4" customFormat="1" ht="18">
      <c r="B16" s="13" t="s">
        <v>7</v>
      </c>
      <c r="C16" s="54">
        <f>+C17+C18+C19+C20+C21</f>
        <v>3625484814686</v>
      </c>
      <c r="D16" s="54">
        <f>+D17+D18+D19+D20+D21</f>
        <v>1818576535646.7251</v>
      </c>
      <c r="E16" s="15">
        <f>+D16/C16</f>
        <v>0.50160919948694649</v>
      </c>
      <c r="F16" s="47">
        <f>+F17+F18+F19+F20+F21</f>
        <v>1116884103336.1902</v>
      </c>
      <c r="G16" s="15">
        <f>+F16/C16</f>
        <v>0.30806475834954572</v>
      </c>
      <c r="H16" s="47">
        <f>+H17+H18+H19+H20+H21</f>
        <v>1050271337670.6001</v>
      </c>
      <c r="I16" s="15">
        <f>+H16/C16</f>
        <v>0.28969128029889796</v>
      </c>
    </row>
    <row r="17" spans="2:9" ht="18" customHeight="1">
      <c r="B17" s="19" t="s">
        <v>8</v>
      </c>
      <c r="C17" s="55">
        <f t="shared" ref="C17:D19" si="0">+C39+C62+C84+C109+C127</f>
        <v>1472643000000</v>
      </c>
      <c r="D17" s="55">
        <f t="shared" si="0"/>
        <v>645198591608.15503</v>
      </c>
      <c r="E17" s="21">
        <f>+D17/C17</f>
        <v>0.43812287948141881</v>
      </c>
      <c r="F17" s="48">
        <f>+F39+F62+F84+F109+F127</f>
        <v>636537192836.80005</v>
      </c>
      <c r="G17" s="21">
        <f t="shared" ref="G17:G21" si="1">+F17/C17</f>
        <v>0.43224134623041705</v>
      </c>
      <c r="H17" s="48">
        <f>+H39+H62+H84+H109+H127</f>
        <v>606410529244</v>
      </c>
      <c r="I17" s="22">
        <f t="shared" ref="I17:I21" si="2">+H17/C17</f>
        <v>0.4117837990904788</v>
      </c>
    </row>
    <row r="18" spans="2:9" ht="18" customHeight="1">
      <c r="B18" s="23" t="s">
        <v>13</v>
      </c>
      <c r="C18" s="56">
        <f t="shared" si="0"/>
        <v>514000254898</v>
      </c>
      <c r="D18" s="56">
        <f t="shared" si="0"/>
        <v>287160340664.86993</v>
      </c>
      <c r="E18" s="25">
        <f t="shared" ref="E18:E19" si="3">+D18/C18</f>
        <v>0.55867742851967073</v>
      </c>
      <c r="F18" s="49">
        <f>+F40+F63+F85+F110+F128</f>
        <v>163016637410.15002</v>
      </c>
      <c r="G18" s="25">
        <f t="shared" si="1"/>
        <v>0.31715283379090853</v>
      </c>
      <c r="H18" s="49">
        <f>+H40+H63+H85+H110+H128</f>
        <v>140103667255.62</v>
      </c>
      <c r="I18" s="26">
        <f>+H18/C18</f>
        <v>0.27257509295092208</v>
      </c>
    </row>
    <row r="19" spans="2:9" ht="18" customHeight="1">
      <c r="B19" s="23" t="s">
        <v>14</v>
      </c>
      <c r="C19" s="56">
        <f t="shared" si="0"/>
        <v>1516376559788</v>
      </c>
      <c r="D19" s="56">
        <f t="shared" si="0"/>
        <v>804012193331.57007</v>
      </c>
      <c r="E19" s="25">
        <f t="shared" si="3"/>
        <v>0.53021934963435247</v>
      </c>
      <c r="F19" s="49">
        <f>+F41+F64+F86+F111+F129</f>
        <v>268862927179.65997</v>
      </c>
      <c r="G19" s="25">
        <f t="shared" si="1"/>
        <v>0.17730617467289844</v>
      </c>
      <c r="H19" s="49">
        <f>+H41+H64+H86+H111+H129</f>
        <v>261403548330.69</v>
      </c>
      <c r="I19" s="26">
        <f t="shared" si="2"/>
        <v>0.17238696196097625</v>
      </c>
    </row>
    <row r="20" spans="2:9" ht="36" customHeight="1">
      <c r="B20" s="27" t="s">
        <v>9</v>
      </c>
      <c r="C20" s="56">
        <f>+C87</f>
        <v>98781100000</v>
      </c>
      <c r="D20" s="56">
        <f>+D87</f>
        <v>68822805264.570007</v>
      </c>
      <c r="E20" s="28">
        <f>+D20/C20</f>
        <v>0.69672037732491343</v>
      </c>
      <c r="F20" s="49">
        <f>+F87</f>
        <v>35137594467.019997</v>
      </c>
      <c r="G20" s="28">
        <f t="shared" si="1"/>
        <v>0.35571171476142699</v>
      </c>
      <c r="H20" s="49">
        <f>+H87</f>
        <v>29024479397.73</v>
      </c>
      <c r="I20" s="29">
        <f t="shared" si="2"/>
        <v>0.29382624204154439</v>
      </c>
    </row>
    <row r="21" spans="2:9" ht="36.75" customHeight="1">
      <c r="B21" s="27" t="s">
        <v>15</v>
      </c>
      <c r="C21" s="57">
        <f>+C42+C65+C88+C112+C130</f>
        <v>23683900000</v>
      </c>
      <c r="D21" s="57">
        <f>+D42+D65+D88+D112+D130</f>
        <v>13382604777.559999</v>
      </c>
      <c r="E21" s="35">
        <f>+D21/C21</f>
        <v>0.56505072127310108</v>
      </c>
      <c r="F21" s="50">
        <f>+F42+F65+F88+F112+F130</f>
        <v>13329751442.559999</v>
      </c>
      <c r="G21" s="35">
        <f t="shared" si="1"/>
        <v>0.5628191067585997</v>
      </c>
      <c r="H21" s="50">
        <f>+H42+H65+H88+H112+H130</f>
        <v>13329113442.559999</v>
      </c>
      <c r="I21" s="36">
        <f t="shared" si="2"/>
        <v>0.56279216862763315</v>
      </c>
    </row>
    <row r="22" spans="2:9" ht="30" customHeight="1">
      <c r="B22" s="40" t="s">
        <v>224</v>
      </c>
      <c r="C22" s="58">
        <f>+C43+C89+C66</f>
        <v>91450919959</v>
      </c>
      <c r="D22" s="58">
        <f>+D43+D89+D66</f>
        <v>7610127828.0299997</v>
      </c>
      <c r="E22" s="42">
        <f>+D22/C22</f>
        <v>8.3215432184190516E-2</v>
      </c>
      <c r="F22" s="51">
        <f>+F43+F89+F66</f>
        <v>7610127828.0299997</v>
      </c>
      <c r="G22" s="42">
        <f>+F22/C22</f>
        <v>8.3215432184190516E-2</v>
      </c>
      <c r="H22" s="51">
        <f>+H43+H89+H66</f>
        <v>7610127828.0299997</v>
      </c>
      <c r="I22" s="43">
        <f>+H22/C22</f>
        <v>8.3215432184190516E-2</v>
      </c>
    </row>
    <row r="23" spans="2:9" s="4" customFormat="1" ht="18">
      <c r="B23" s="13" t="s">
        <v>10</v>
      </c>
      <c r="C23" s="54">
        <f>+C44+C67+C90+C113+C131</f>
        <v>520801724312</v>
      </c>
      <c r="D23" s="54">
        <f>+D44+D67+D90+D113+D131</f>
        <v>141518061849.32999</v>
      </c>
      <c r="E23" s="15">
        <f>+D23/C23</f>
        <v>0.27173116993090035</v>
      </c>
      <c r="F23" s="47">
        <f>+F44+F67+F90+F113+F131</f>
        <v>26789991094.41</v>
      </c>
      <c r="G23" s="15">
        <f>+F23/C23</f>
        <v>5.1439904754156975E-2</v>
      </c>
      <c r="H23" s="47">
        <f>+H44+H67+H90+H113+H131</f>
        <v>26789991094.41</v>
      </c>
      <c r="I23" s="15">
        <f>+H23/C23</f>
        <v>5.1439904754156975E-2</v>
      </c>
    </row>
    <row r="24" spans="2:9" ht="6" customHeight="1">
      <c r="B24" s="3"/>
      <c r="C24" s="59"/>
      <c r="D24" s="59"/>
      <c r="E24" s="5"/>
      <c r="F24" s="52"/>
      <c r="G24" s="5"/>
      <c r="H24" s="52"/>
      <c r="I24" s="5"/>
    </row>
    <row r="25" spans="2:9" s="4" customFormat="1" ht="18">
      <c r="B25" s="16" t="s">
        <v>11</v>
      </c>
      <c r="C25" s="60">
        <f>+C23+C16+C22</f>
        <v>4237737458957</v>
      </c>
      <c r="D25" s="60">
        <f>+D23+D16+D22</f>
        <v>1967704725324.0852</v>
      </c>
      <c r="E25" s="18">
        <f>+D25/C25</f>
        <v>0.4643290775753674</v>
      </c>
      <c r="F25" s="53">
        <f>+F23+F16+F22</f>
        <v>1151284222258.6301</v>
      </c>
      <c r="G25" s="18">
        <f>+F25/C25</f>
        <v>0.27167426802838945</v>
      </c>
      <c r="H25" s="53">
        <f>+H23+H16+H22</f>
        <v>1084671456593.0402</v>
      </c>
      <c r="I25" s="18">
        <f>+H25/C25</f>
        <v>0.25595532217326211</v>
      </c>
    </row>
    <row r="27" spans="2:9">
      <c r="C27" s="12"/>
      <c r="D27" s="12"/>
      <c r="E27" s="12"/>
      <c r="F27" s="12"/>
      <c r="G27" s="12"/>
      <c r="H27" s="12"/>
      <c r="I27" s="12"/>
    </row>
    <row r="28" spans="2:9">
      <c r="C28" s="12"/>
      <c r="D28" s="12"/>
      <c r="E28" s="12"/>
      <c r="F28" s="12"/>
      <c r="G28" s="12"/>
      <c r="H28" s="12"/>
      <c r="I28" s="12"/>
    </row>
    <row r="32" spans="2:9" ht="24">
      <c r="B32" s="6"/>
      <c r="C32" s="6"/>
      <c r="D32" s="64" t="s">
        <v>241</v>
      </c>
      <c r="E32" s="64"/>
      <c r="F32" s="64"/>
      <c r="G32" s="64"/>
      <c r="H32" s="64"/>
      <c r="I32" s="64"/>
    </row>
    <row r="36" spans="2:9" ht="18" customHeight="1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>
      <c r="B37" s="8"/>
      <c r="C37" s="8"/>
      <c r="D37" s="8"/>
      <c r="E37" s="8"/>
      <c r="F37" s="8"/>
      <c r="G37" s="8"/>
      <c r="H37" s="8"/>
      <c r="I37" s="8"/>
    </row>
    <row r="38" spans="2:9" ht="18" customHeight="1">
      <c r="B38" s="13" t="s">
        <v>7</v>
      </c>
      <c r="C38" s="14">
        <f>SUM(C39:C42)</f>
        <v>133464500000</v>
      </c>
      <c r="D38" s="14">
        <f>SUM(D39:D42)</f>
        <v>73615595984.119995</v>
      </c>
      <c r="E38" s="15">
        <f>+D38/C38</f>
        <v>0.55157435860562165</v>
      </c>
      <c r="F38" s="14">
        <f>+F39+F40+F41+F42</f>
        <v>37878967172.229996</v>
      </c>
      <c r="G38" s="15">
        <f>+F38/C38</f>
        <v>0.28381305270113022</v>
      </c>
      <c r="H38" s="14">
        <f>+H39+H40+H41+H42</f>
        <v>37878967172.229996</v>
      </c>
      <c r="I38" s="15">
        <f>+H38/C38</f>
        <v>0.28381305270113022</v>
      </c>
    </row>
    <row r="39" spans="2:9" ht="18" customHeight="1">
      <c r="B39" s="19" t="s">
        <v>8</v>
      </c>
      <c r="C39" s="20">
        <f>SUM(REP_EPG034_EjecucionPresupuesta!T5:T7)</f>
        <v>37984000000</v>
      </c>
      <c r="D39" s="20">
        <f>SUM(REP_EPG034_EjecucionPresupuesta!X5:X7)</f>
        <v>17361092952</v>
      </c>
      <c r="E39" s="21">
        <f>+D39/C39</f>
        <v>0.4570633148694187</v>
      </c>
      <c r="F39" s="20">
        <f>SUM(REP_EPG034_EjecucionPresupuesta!Y5:Y7)</f>
        <v>17355329041</v>
      </c>
      <c r="G39" s="21">
        <f t="shared" ref="G39:G43" si="4">+F39/C39</f>
        <v>0.45691156910804548</v>
      </c>
      <c r="H39" s="20">
        <f>SUM(REP_EPG034_EjecucionPresupuesta!AA5:AA7)</f>
        <v>17355329041</v>
      </c>
      <c r="I39" s="22">
        <f t="shared" ref="I39" si="5">+H39/C39</f>
        <v>0.45691156910804548</v>
      </c>
    </row>
    <row r="40" spans="2:9" ht="18" customHeight="1">
      <c r="B40" s="23" t="s">
        <v>13</v>
      </c>
      <c r="C40" s="24">
        <f>SUM(REP_EPG034_EjecucionPresupuesta!T8:T9)</f>
        <v>35036192190</v>
      </c>
      <c r="D40" s="24">
        <f>SUM(REP_EPG034_EjecucionPresupuesta!X8:X9)</f>
        <v>21552639437.099998</v>
      </c>
      <c r="E40" s="25">
        <f t="shared" ref="E40:E41" si="6">+D40/C40</f>
        <v>0.61515359089882871</v>
      </c>
      <c r="F40" s="24">
        <f>SUM(REP_EPG034_EjecucionPresupuesta!Y8:Y9)</f>
        <v>6538018900.2299995</v>
      </c>
      <c r="G40" s="25">
        <f t="shared" si="4"/>
        <v>0.18660757609658493</v>
      </c>
      <c r="H40" s="24">
        <f>SUM(REP_EPG034_EjecucionPresupuesta!AA8:AA9)</f>
        <v>6538018900.2299995</v>
      </c>
      <c r="I40" s="26">
        <f>+H40/C40</f>
        <v>0.18660757609658493</v>
      </c>
    </row>
    <row r="41" spans="2:9" ht="18" customHeight="1">
      <c r="B41" s="23" t="s">
        <v>14</v>
      </c>
      <c r="C41" s="24">
        <f>SUM(REP_EPG034_EjecucionPresupuesta!T10:T17)</f>
        <v>59905607810</v>
      </c>
      <c r="D41" s="24">
        <f>SUM(REP_EPG034_EjecucionPresupuesta!X10:X17)</f>
        <v>34585590420.019997</v>
      </c>
      <c r="E41" s="25">
        <f t="shared" si="6"/>
        <v>0.57733477189170013</v>
      </c>
      <c r="F41" s="24">
        <f>SUM(REP_EPG034_EjecucionPresupuesta!Y10:Y17)</f>
        <v>13869346056</v>
      </c>
      <c r="G41" s="25">
        <f t="shared" si="4"/>
        <v>0.23151999559020917</v>
      </c>
      <c r="H41" s="24">
        <f>SUM(REP_EPG034_EjecucionPresupuesta!AA10:AA17)</f>
        <v>13869346056</v>
      </c>
      <c r="I41" s="26">
        <f t="shared" ref="I41:I43" si="7">+H41/C41</f>
        <v>0.23151999559020917</v>
      </c>
    </row>
    <row r="42" spans="2:9" ht="30" customHeight="1">
      <c r="B42" s="30" t="s">
        <v>15</v>
      </c>
      <c r="C42" s="34">
        <f>SUM(REP_EPG034_EjecucionPresupuesta!T18:T20)</f>
        <v>538700000</v>
      </c>
      <c r="D42" s="34">
        <f>SUM(REP_EPG034_EjecucionPresupuesta!X18:X20)</f>
        <v>116273175</v>
      </c>
      <c r="E42" s="37">
        <f>+D42/C42</f>
        <v>0.21584031000556897</v>
      </c>
      <c r="F42" s="34">
        <f>SUM(REP_EPG034_EjecucionPresupuesta!Y18:Y20)</f>
        <v>116273175</v>
      </c>
      <c r="G42" s="39">
        <f t="shared" si="4"/>
        <v>0.21584031000556897</v>
      </c>
      <c r="H42" s="34">
        <f>SUM(REP_EPG034_EjecucionPresupuesta!AA18:AA20)</f>
        <v>116273175</v>
      </c>
      <c r="I42" s="38">
        <f t="shared" si="7"/>
        <v>0.21584031000556897</v>
      </c>
    </row>
    <row r="43" spans="2:9" ht="30" customHeight="1">
      <c r="B43" s="40" t="s">
        <v>224</v>
      </c>
      <c r="C43" s="41">
        <f>SUM(REP_EPG034_EjecucionPresupuesta!T21)</f>
        <v>588595702</v>
      </c>
      <c r="D43" s="41">
        <f>SUM(REP_EPG034_EjecucionPresupuesta!X21)</f>
        <v>0</v>
      </c>
      <c r="E43" s="44">
        <f>+D43/C43</f>
        <v>0</v>
      </c>
      <c r="F43" s="41">
        <f>SUM(REP_EPG034_EjecucionPresupuesta!Y21)</f>
        <v>0</v>
      </c>
      <c r="G43" s="45">
        <f t="shared" si="4"/>
        <v>0</v>
      </c>
      <c r="H43" s="41">
        <f>SUM(REP_EPG034_EjecucionPresupuesta!AA21)</f>
        <v>0</v>
      </c>
      <c r="I43" s="46">
        <f t="shared" si="7"/>
        <v>0</v>
      </c>
    </row>
    <row r="44" spans="2:9" ht="18" customHeight="1">
      <c r="B44" s="13" t="s">
        <v>10</v>
      </c>
      <c r="C44" s="14">
        <f>SUM(REP_EPG034_EjecucionPresupuesta!T22:T37)</f>
        <v>57811964844</v>
      </c>
      <c r="D44" s="14">
        <f>SUM(REP_EPG034_EjecucionPresupuesta!X22:X37)</f>
        <v>31681849868</v>
      </c>
      <c r="E44" s="15">
        <f>+D44/C44</f>
        <v>0.54801544893847509</v>
      </c>
      <c r="F44" s="14">
        <f>SUM(REP_EPG034_EjecucionPresupuesta!Y22:Y37)</f>
        <v>5617027689</v>
      </c>
      <c r="G44" s="15">
        <f>+F44/C44</f>
        <v>9.716029725260171E-2</v>
      </c>
      <c r="H44" s="14">
        <f>SUM(REP_EPG034_EjecucionPresupuesta!AA22:AA37)</f>
        <v>5617027689</v>
      </c>
      <c r="I44" s="15">
        <f>+H44/C44</f>
        <v>9.716029725260171E-2</v>
      </c>
    </row>
    <row r="45" spans="2:9" ht="6" customHeight="1">
      <c r="B45" s="3"/>
      <c r="C45" s="3"/>
      <c r="D45" s="3"/>
      <c r="E45" s="5"/>
      <c r="F45" s="3"/>
      <c r="G45" s="5"/>
      <c r="H45" s="3"/>
      <c r="I45" s="5"/>
    </row>
    <row r="46" spans="2:9" ht="18" customHeight="1">
      <c r="B46" s="16" t="s">
        <v>11</v>
      </c>
      <c r="C46" s="17">
        <f>+C44+C38+C43</f>
        <v>191865060546</v>
      </c>
      <c r="D46" s="17">
        <f>+D44+D38+D43</f>
        <v>105297445852.12</v>
      </c>
      <c r="E46" s="18">
        <f>+D46/C46</f>
        <v>0.54880990604787439</v>
      </c>
      <c r="F46" s="17">
        <f>+F44+F38+F43</f>
        <v>43495994861.229996</v>
      </c>
      <c r="G46" s="18">
        <f>+F46/C46</f>
        <v>0.22670096753130178</v>
      </c>
      <c r="H46" s="17">
        <f>+H44+H38+H43</f>
        <v>43495994861.229996</v>
      </c>
      <c r="I46" s="18">
        <f>+H46/C46</f>
        <v>0.22670096753130178</v>
      </c>
    </row>
    <row r="48" spans="2:9">
      <c r="E48" s="9"/>
    </row>
    <row r="49" spans="2:9">
      <c r="E49" s="9"/>
    </row>
    <row r="50" spans="2:9">
      <c r="E50" s="9"/>
    </row>
    <row r="54" spans="2:9" ht="24">
      <c r="D54" s="64" t="s">
        <v>241</v>
      </c>
      <c r="E54" s="64"/>
      <c r="F54" s="64"/>
      <c r="G54" s="64"/>
      <c r="H54" s="64"/>
      <c r="I54" s="64"/>
    </row>
    <row r="58" spans="2:9" ht="16.5">
      <c r="B58" s="1"/>
      <c r="C58" s="1"/>
      <c r="D58" s="1"/>
      <c r="E58" s="1"/>
      <c r="F58" s="1"/>
      <c r="G58" s="1"/>
      <c r="H58" s="1"/>
      <c r="I58" s="1"/>
    </row>
    <row r="59" spans="2:9" ht="21" customHeight="1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>
      <c r="B60" s="3"/>
      <c r="C60" s="3"/>
      <c r="D60" s="3"/>
      <c r="E60" s="3"/>
      <c r="F60" s="3"/>
      <c r="G60" s="3"/>
      <c r="H60" s="3"/>
      <c r="I60" s="3"/>
    </row>
    <row r="61" spans="2:9" ht="18" customHeight="1">
      <c r="B61" s="13" t="s">
        <v>7</v>
      </c>
      <c r="C61" s="14">
        <f>SUM(C62:C65)</f>
        <v>626310700000</v>
      </c>
      <c r="D61" s="14">
        <f>+D62+D63+D64+D65</f>
        <v>205418258156.46997</v>
      </c>
      <c r="E61" s="15">
        <f>+D61/C61</f>
        <v>0.32798139670369669</v>
      </c>
      <c r="F61" s="14">
        <f>+F62+F63+F64+F65</f>
        <v>158002636240.22</v>
      </c>
      <c r="G61" s="15">
        <f>+F61/C61</f>
        <v>0.25227516668678979</v>
      </c>
      <c r="H61" s="14">
        <f>+H62+H63+H64+H65</f>
        <v>153327243772.04001</v>
      </c>
      <c r="I61" s="15">
        <f>+H61/C61</f>
        <v>0.24481019368188986</v>
      </c>
    </row>
    <row r="62" spans="2:9" ht="18" customHeight="1">
      <c r="B62" s="19" t="s">
        <v>8</v>
      </c>
      <c r="C62" s="20">
        <f>SUM(REP_EPG034_EjecucionPresupuesta!T38:T45)</f>
        <v>202635800000</v>
      </c>
      <c r="D62" s="20">
        <f>SUM(REP_EPG034_EjecucionPresupuesta!X38:X45)</f>
        <v>92842552730</v>
      </c>
      <c r="E62" s="21">
        <f>+D62/C62</f>
        <v>0.45817448214974849</v>
      </c>
      <c r="F62" s="20">
        <f>SUM(REP_EPG034_EjecucionPresupuesta!Y38:Y45)</f>
        <v>86465375149</v>
      </c>
      <c r="G62" s="21">
        <f t="shared" ref="G62:G66" si="8">+F62/C62</f>
        <v>0.42670335226549305</v>
      </c>
      <c r="H62" s="20">
        <f>SUM(REP_EPG034_EjecucionPresupuesta!AA38:AA45)</f>
        <v>81794315949</v>
      </c>
      <c r="I62" s="22">
        <f t="shared" ref="I62" si="9">+H62/C62</f>
        <v>0.40365185198765469</v>
      </c>
    </row>
    <row r="63" spans="2:9" ht="18" customHeight="1">
      <c r="B63" s="23" t="s">
        <v>13</v>
      </c>
      <c r="C63" s="24">
        <f>SUM(REP_EPG034_EjecucionPresupuesta!T46:T47)</f>
        <v>120750600000</v>
      </c>
      <c r="D63" s="24">
        <f>SUM(REP_EPG034_EjecucionPresupuesta!X46:X47)</f>
        <v>73406952597.419998</v>
      </c>
      <c r="E63" s="25">
        <f t="shared" ref="E63:E64" si="10">+D63/C63</f>
        <v>0.60792205253986309</v>
      </c>
      <c r="F63" s="24">
        <f>SUM(REP_EPG034_EjecucionPresupuesta!Y46:Y47)</f>
        <v>32531638068.170002</v>
      </c>
      <c r="G63" s="25">
        <f t="shared" si="8"/>
        <v>0.26941181301103267</v>
      </c>
      <c r="H63" s="24">
        <f>SUM(REP_EPG034_EjecucionPresupuesta!AA46:AA47)</f>
        <v>32527942799.990002</v>
      </c>
      <c r="I63" s="26">
        <f>+H63/C63</f>
        <v>0.26938121052806363</v>
      </c>
    </row>
    <row r="64" spans="2:9" ht="18" customHeight="1">
      <c r="B64" s="23" t="s">
        <v>14</v>
      </c>
      <c r="C64" s="24">
        <f>SUM(REP_EPG034_EjecucionPresupuesta!T48:T56)</f>
        <v>298331900000</v>
      </c>
      <c r="D64" s="24">
        <f>SUM(REP_EPG034_EjecucionPresupuesta!X48:X56)</f>
        <v>36137833820.970001</v>
      </c>
      <c r="E64" s="25">
        <f t="shared" si="10"/>
        <v>0.12113298584888174</v>
      </c>
      <c r="F64" s="24">
        <f>SUM(REP_EPG034_EjecucionPresupuesta!Y48:Y56)</f>
        <v>35974704014.970001</v>
      </c>
      <c r="G64" s="25">
        <f t="shared" si="8"/>
        <v>0.12058617940277255</v>
      </c>
      <c r="H64" s="24">
        <f>SUM(REP_EPG034_EjecucionPresupuesta!AA48:AA56)</f>
        <v>35974704014.970001</v>
      </c>
      <c r="I64" s="26">
        <f t="shared" ref="I64:I66" si="11">+H64/C64</f>
        <v>0.12058617940277255</v>
      </c>
    </row>
    <row r="65" spans="2:9" ht="30" customHeight="1">
      <c r="B65" s="30" t="s">
        <v>15</v>
      </c>
      <c r="C65" s="34">
        <f>SUM(REP_EPG034_EjecucionPresupuesta!T57:T58)</f>
        <v>4592400000</v>
      </c>
      <c r="D65" s="34">
        <f>SUM(REP_EPG034_EjecucionPresupuesta!X57:X58)</f>
        <v>3030919008.0799999</v>
      </c>
      <c r="E65" s="37">
        <f>+D65/C65</f>
        <v>0.65998584794007487</v>
      </c>
      <c r="F65" s="34">
        <f>SUM(REP_EPG034_EjecucionPresupuesta!Y57:Y58)</f>
        <v>3030919008.0799999</v>
      </c>
      <c r="G65" s="37">
        <f t="shared" si="8"/>
        <v>0.65998584794007487</v>
      </c>
      <c r="H65" s="34">
        <f>SUM(REP_EPG034_EjecucionPresupuesta!AA57:AA58)</f>
        <v>3030281008.0799999</v>
      </c>
      <c r="I65" s="38">
        <f t="shared" si="11"/>
        <v>0.65984692275934154</v>
      </c>
    </row>
    <row r="66" spans="2:9" ht="30" customHeight="1">
      <c r="B66" s="40" t="s">
        <v>224</v>
      </c>
      <c r="C66" s="41">
        <f>SUM(REP_EPG034_EjecucionPresupuesta!T59)</f>
        <v>11253600799</v>
      </c>
      <c r="D66" s="41">
        <f>SUM(REP_EPG034_EjecucionPresupuesta!X59)</f>
        <v>0</v>
      </c>
      <c r="E66" s="44">
        <f>+D66/C66</f>
        <v>0</v>
      </c>
      <c r="F66" s="41">
        <f>SUM(REP_EPG034_EjecucionPresupuesta!Y59)</f>
        <v>0</v>
      </c>
      <c r="G66" s="45">
        <f t="shared" si="8"/>
        <v>0</v>
      </c>
      <c r="H66" s="41">
        <f>SUM(REP_EPG034_EjecucionPresupuesta!AA59)</f>
        <v>0</v>
      </c>
      <c r="I66" s="46">
        <f t="shared" si="11"/>
        <v>0</v>
      </c>
    </row>
    <row r="67" spans="2:9" ht="18" customHeight="1">
      <c r="B67" s="13" t="s">
        <v>10</v>
      </c>
      <c r="C67" s="14">
        <f>SUM(REP_EPG034_EjecucionPresupuesta!T60:T67)</f>
        <v>154485977825</v>
      </c>
      <c r="D67" s="14">
        <f>SUM(REP_EPG034_EjecucionPresupuesta!X60:X67)</f>
        <v>43338095266.5</v>
      </c>
      <c r="E67" s="15">
        <f>+D67/C67</f>
        <v>0.28053093152307268</v>
      </c>
      <c r="F67" s="14">
        <f>SUM(REP_EPG034_EjecucionPresupuesta!Y60:Y67)</f>
        <v>16982768043.43</v>
      </c>
      <c r="G67" s="15">
        <f>+F67/C67</f>
        <v>0.1099308059056848</v>
      </c>
      <c r="H67" s="14">
        <f>SUM(REP_EPG034_EjecucionPresupuesta!AA60:AA67)</f>
        <v>16982768043.43</v>
      </c>
      <c r="I67" s="15">
        <f>+H67/C67</f>
        <v>0.1099308059056848</v>
      </c>
    </row>
    <row r="68" spans="2:9" ht="6" customHeight="1">
      <c r="B68" s="3"/>
      <c r="C68" s="3"/>
      <c r="D68" s="3"/>
      <c r="E68" s="5"/>
      <c r="F68" s="3"/>
      <c r="G68" s="5"/>
      <c r="H68" s="3"/>
      <c r="I68" s="5"/>
    </row>
    <row r="69" spans="2:9" ht="18" customHeight="1">
      <c r="B69" s="16" t="s">
        <v>11</v>
      </c>
      <c r="C69" s="17">
        <f>+C67+C61+C66</f>
        <v>792050278624</v>
      </c>
      <c r="D69" s="17">
        <f>+D67+D61+D66</f>
        <v>248756353422.96997</v>
      </c>
      <c r="E69" s="18">
        <f>+D69/C69</f>
        <v>0.31406636691691503</v>
      </c>
      <c r="F69" s="17">
        <f>+F67+F61+F66</f>
        <v>174985404283.64999</v>
      </c>
      <c r="G69" s="18">
        <f>+F69/C69</f>
        <v>0.220927141882515</v>
      </c>
      <c r="H69" s="17">
        <f>+H67+H61+H66</f>
        <v>170310011815.47</v>
      </c>
      <c r="I69" s="18">
        <f>+H69/C69</f>
        <v>0.21502424329847261</v>
      </c>
    </row>
    <row r="73" spans="2:9" hidden="1"/>
    <row r="77" spans="2:9" ht="24">
      <c r="B77" s="6"/>
      <c r="C77" s="6"/>
      <c r="D77" s="64" t="s">
        <v>241</v>
      </c>
      <c r="E77" s="64"/>
      <c r="F77" s="64"/>
      <c r="G77" s="64"/>
      <c r="H77" s="64"/>
      <c r="I77" s="64"/>
    </row>
    <row r="81" spans="2:9" ht="18" customHeight="1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>
      <c r="B82" s="8"/>
      <c r="C82" s="8"/>
      <c r="D82" s="8"/>
      <c r="E82" s="8"/>
      <c r="F82" s="8"/>
      <c r="G82" s="8"/>
      <c r="H82" s="8"/>
      <c r="I82" s="8"/>
    </row>
    <row r="83" spans="2:9" ht="18" customHeight="1">
      <c r="B83" s="13" t="s">
        <v>7</v>
      </c>
      <c r="C83" s="14">
        <f>SUM(C84:C88)</f>
        <v>1603888500000</v>
      </c>
      <c r="D83" s="14">
        <f>+D84+D85+D86+D87+D88</f>
        <v>747371371198.33496</v>
      </c>
      <c r="E83" s="15">
        <f>+D83/C83</f>
        <v>0.46597464299939489</v>
      </c>
      <c r="F83" s="14">
        <f>+F84+F85+F86+F87+F88</f>
        <v>673952505199.22009</v>
      </c>
      <c r="G83" s="15">
        <f>+F83/C83</f>
        <v>0.42019910062278026</v>
      </c>
      <c r="H83" s="14">
        <f>+H84+H85+H86+H87+H88</f>
        <v>618309554305.28003</v>
      </c>
      <c r="I83" s="15">
        <f>+H83/C83</f>
        <v>0.38550657000488503</v>
      </c>
    </row>
    <row r="84" spans="2:9" ht="18" customHeight="1">
      <c r="B84" s="19" t="s">
        <v>8</v>
      </c>
      <c r="C84" s="20">
        <f>SUM(REP_EPG034_EjecucionPresupuesta!T68:T71)</f>
        <v>1162864700000</v>
      </c>
      <c r="D84" s="20">
        <f>SUM(REP_EPG034_EjecucionPresupuesta!X68:X71)</f>
        <v>503140414011.15503</v>
      </c>
      <c r="E84" s="21">
        <f>+D84/C84</f>
        <v>0.43267321986053497</v>
      </c>
      <c r="F84" s="20">
        <f>SUM(REP_EPG034_EjecucionPresupuesta!Y68:Y71)</f>
        <v>501828654723.79999</v>
      </c>
      <c r="G84" s="21">
        <f t="shared" ref="G84:G88" si="12">+F84/C84</f>
        <v>0.43154517866420744</v>
      </c>
      <c r="H84" s="20">
        <f>SUM(REP_EPG034_EjecucionPresupuesta!AA68:AA71)</f>
        <v>476682901595</v>
      </c>
      <c r="I84" s="22">
        <f t="shared" ref="I84" si="13">+H84/C84</f>
        <v>0.40992120716623354</v>
      </c>
    </row>
    <row r="85" spans="2:9" ht="18" customHeight="1">
      <c r="B85" s="23" t="s">
        <v>13</v>
      </c>
      <c r="C85" s="24">
        <f>SUM(REP_EPG034_EjecucionPresupuesta!T72:T74)</f>
        <v>229053400000</v>
      </c>
      <c r="D85" s="24">
        <f>SUM(REP_EPG034_EjecucionPresupuesta!X72:X74)</f>
        <v>110669890502.37999</v>
      </c>
      <c r="E85" s="25">
        <f t="shared" ref="E85:E86" si="14">+D85/C85</f>
        <v>0.4831619635525165</v>
      </c>
      <c r="F85" s="24">
        <f>SUM(REP_EPG034_EjecucionPresupuesta!Y72:Y74)</f>
        <v>87696883513.490005</v>
      </c>
      <c r="G85" s="25">
        <f t="shared" si="12"/>
        <v>0.38286654340642839</v>
      </c>
      <c r="H85" s="24">
        <f>SUM(REP_EPG034_EjecucionPresupuesta!AA72:AA74)</f>
        <v>64808888194.139999</v>
      </c>
      <c r="I85" s="26">
        <f>+H85/C85</f>
        <v>0.28294226671221645</v>
      </c>
    </row>
    <row r="86" spans="2:9" ht="18" customHeight="1">
      <c r="B86" s="23" t="s">
        <v>14</v>
      </c>
      <c r="C86" s="34">
        <f>SUM(REP_EPG034_EjecucionPresupuesta!T75:T82)</f>
        <v>98291500000</v>
      </c>
      <c r="D86" s="34">
        <f>SUM(REP_EPG034_EjecucionPresupuesta!X75:X82)</f>
        <v>54503709825.75</v>
      </c>
      <c r="E86" s="37">
        <f t="shared" si="14"/>
        <v>0.55451091727921542</v>
      </c>
      <c r="F86" s="34">
        <f>SUM(REP_EPG034_EjecucionPresupuesta!Y75:Y82)</f>
        <v>39107634235.43</v>
      </c>
      <c r="G86" s="37">
        <f t="shared" si="12"/>
        <v>0.39787401998575667</v>
      </c>
      <c r="H86" s="34">
        <f>SUM(REP_EPG034_EjecucionPresupuesta!AA75:AA82)</f>
        <v>37611546858.93</v>
      </c>
      <c r="I86" s="38">
        <f t="shared" ref="I86:I88" si="15">+H86/C86</f>
        <v>0.38265309674722636</v>
      </c>
    </row>
    <row r="87" spans="2:9" ht="37.5" customHeight="1">
      <c r="B87" s="27" t="s">
        <v>9</v>
      </c>
      <c r="C87" s="34">
        <f>SUM(REP_EPG034_EjecucionPresupuesta!T83:T83)</f>
        <v>98781100000</v>
      </c>
      <c r="D87" s="34">
        <f>SUM(REP_EPG034_EjecucionPresupuesta!X83)</f>
        <v>68822805264.570007</v>
      </c>
      <c r="E87" s="37">
        <f>+D87/C87</f>
        <v>0.69672037732491343</v>
      </c>
      <c r="F87" s="34">
        <f>SUM(REP_EPG034_EjecucionPresupuesta!Y83)</f>
        <v>35137594467.019997</v>
      </c>
      <c r="G87" s="37">
        <f t="shared" si="12"/>
        <v>0.35571171476142699</v>
      </c>
      <c r="H87" s="34">
        <f>SUM(REP_EPG034_EjecucionPresupuesta!AA83)</f>
        <v>29024479397.73</v>
      </c>
      <c r="I87" s="38">
        <f t="shared" si="15"/>
        <v>0.29382624204154439</v>
      </c>
    </row>
    <row r="88" spans="2:9" ht="30" customHeight="1">
      <c r="B88" s="30" t="s">
        <v>15</v>
      </c>
      <c r="C88" s="34">
        <f>SUM(REP_EPG034_EjecucionPresupuesta!T84:T87)</f>
        <v>14897800000</v>
      </c>
      <c r="D88" s="34">
        <f>SUM(REP_EPG034_EjecucionPresupuesta!X84:X87)</f>
        <v>10234551594.48</v>
      </c>
      <c r="E88" s="37">
        <f>+D88/C88</f>
        <v>0.68698409124031734</v>
      </c>
      <c r="F88" s="34">
        <f>SUM(REP_EPG034_EjecucionPresupuesta!Y84:Y87)</f>
        <v>10181738259.48</v>
      </c>
      <c r="G88" s="37">
        <f t="shared" si="12"/>
        <v>0.6834390486836982</v>
      </c>
      <c r="H88" s="34">
        <f>SUM(REP_EPG034_EjecucionPresupuesta!AA84:AA87)</f>
        <v>10181738259.48</v>
      </c>
      <c r="I88" s="38">
        <f t="shared" si="15"/>
        <v>0.6834390486836982</v>
      </c>
    </row>
    <row r="89" spans="2:9" ht="30" customHeight="1">
      <c r="B89" s="40" t="s">
        <v>224</v>
      </c>
      <c r="C89" s="41">
        <f>SUM(REP_EPG034_EjecucionPresupuesta!T88:T89)</f>
        <v>79608723458</v>
      </c>
      <c r="D89" s="41">
        <f>SUM(REP_EPG034_EjecucionPresupuesta!X88:X89)</f>
        <v>7610127828.0299997</v>
      </c>
      <c r="E89" s="44">
        <f>+D89/C89</f>
        <v>9.5594144679947715E-2</v>
      </c>
      <c r="F89" s="41">
        <f>SUM(REP_EPG034_EjecucionPresupuesta!Y88:Y89)</f>
        <v>7610127828.0299997</v>
      </c>
      <c r="G89" s="44">
        <f t="shared" ref="G89" si="16">+F89/C89</f>
        <v>9.5594144679947715E-2</v>
      </c>
      <c r="H89" s="41">
        <f>SUM(REP_EPG034_EjecucionPresupuesta!AA88:AA89)</f>
        <v>7610127828.0299997</v>
      </c>
      <c r="I89" s="46">
        <f t="shared" ref="I89" si="17">+H89/C89</f>
        <v>9.5594144679947715E-2</v>
      </c>
    </row>
    <row r="90" spans="2:9" ht="18" customHeight="1">
      <c r="B90" s="13" t="s">
        <v>10</v>
      </c>
      <c r="C90" s="14">
        <f>SUM(REP_EPG034_EjecucionPresupuesta!T90:T93)</f>
        <v>3000000000</v>
      </c>
      <c r="D90" s="14">
        <f>SUM(REP_EPG034_EjecucionPresupuesta!X90:X93)</f>
        <v>996376000</v>
      </c>
      <c r="E90" s="15">
        <f>+D90/C90</f>
        <v>0.33212533333333333</v>
      </c>
      <c r="F90" s="14">
        <f>SUM(REP_EPG034_EjecucionPresupuesta!Y90:Y93)</f>
        <v>0</v>
      </c>
      <c r="G90" s="15">
        <f>+F90/C90</f>
        <v>0</v>
      </c>
      <c r="H90" s="14">
        <f>SUM(REP_EPG034_EjecucionPresupuesta!AA90:AA93)</f>
        <v>0</v>
      </c>
      <c r="I90" s="15">
        <f>+H90/C90</f>
        <v>0</v>
      </c>
    </row>
    <row r="91" spans="2:9" ht="6" customHeight="1">
      <c r="B91" s="3"/>
      <c r="C91" s="3"/>
      <c r="D91" s="3"/>
      <c r="E91" s="5"/>
      <c r="F91" s="3"/>
      <c r="G91" s="5"/>
      <c r="H91" s="3"/>
      <c r="I91" s="5"/>
    </row>
    <row r="92" spans="2:9" ht="18" customHeight="1">
      <c r="B92" s="16" t="s">
        <v>11</v>
      </c>
      <c r="C92" s="17">
        <f>+C90+C83+C89</f>
        <v>1686497223458</v>
      </c>
      <c r="D92" s="17">
        <f>+D90+D83+D89</f>
        <v>755977875026.36499</v>
      </c>
      <c r="E92" s="18">
        <f>+D92/C92</f>
        <v>0.44825325800199378</v>
      </c>
      <c r="F92" s="17">
        <f>+F90+F83+F89</f>
        <v>681562633027.25012</v>
      </c>
      <c r="G92" s="18">
        <f>+F92/C92</f>
        <v>0.40412911657795181</v>
      </c>
      <c r="H92" s="17">
        <f>+H90+H83+H89</f>
        <v>625919682133.31006</v>
      </c>
      <c r="I92" s="18">
        <f>+H92/C92</f>
        <v>0.37113591023288023</v>
      </c>
    </row>
    <row r="95" spans="2:9">
      <c r="H95" s="12"/>
    </row>
    <row r="101" spans="2:9" ht="24">
      <c r="D101" s="64" t="s">
        <v>241</v>
      </c>
      <c r="E101" s="64"/>
      <c r="F101" s="64"/>
      <c r="G101" s="64"/>
      <c r="H101" s="64"/>
      <c r="I101" s="64"/>
    </row>
    <row r="105" spans="2:9" ht="16.5">
      <c r="B105" s="1"/>
      <c r="C105" s="1"/>
      <c r="D105" s="1"/>
      <c r="E105" s="1"/>
      <c r="F105" s="1"/>
      <c r="G105" s="1"/>
      <c r="H105" s="1"/>
      <c r="I105" s="1"/>
    </row>
    <row r="106" spans="2:9" ht="23.25" customHeight="1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>
      <c r="B107" s="3"/>
      <c r="C107" s="3"/>
      <c r="D107" s="3"/>
      <c r="E107" s="3"/>
      <c r="F107" s="3"/>
      <c r="G107" s="3"/>
      <c r="H107" s="3"/>
      <c r="I107" s="3"/>
    </row>
    <row r="108" spans="2:9" ht="18" customHeight="1">
      <c r="B108" s="13" t="s">
        <v>7</v>
      </c>
      <c r="C108" s="14">
        <f>SUM(C109:C112)</f>
        <v>104963614686</v>
      </c>
      <c r="D108" s="14">
        <f>SUM(D109:D112)</f>
        <v>64000230541.350006</v>
      </c>
      <c r="E108" s="15">
        <f>+D108/C108</f>
        <v>0.60973729546955402</v>
      </c>
      <c r="F108" s="14">
        <f>SUM(F109:F112)</f>
        <v>40143893571.220001</v>
      </c>
      <c r="G108" s="15">
        <f>+F108/C108</f>
        <v>0.38245532693696738</v>
      </c>
      <c r="H108" s="14">
        <f>SUM(H109:H112)</f>
        <v>40075039545.220001</v>
      </c>
      <c r="I108" s="15">
        <f>+H108/C108</f>
        <v>0.38179934699376539</v>
      </c>
    </row>
    <row r="109" spans="2:9" ht="18" customHeight="1">
      <c r="B109" s="19" t="s">
        <v>8</v>
      </c>
      <c r="C109" s="20">
        <f>SUM(REP_EPG034_EjecucionPresupuesta!T94:T96)</f>
        <v>37534300000</v>
      </c>
      <c r="D109" s="20">
        <f>SUM(REP_EPG034_EjecucionPresupuesta!X94:X96)</f>
        <v>20532131105</v>
      </c>
      <c r="E109" s="21">
        <f>+D109/C109</f>
        <v>0.54702315229003873</v>
      </c>
      <c r="F109" s="20">
        <f>SUM(REP_EPG034_EjecucionPresupuesta!Y94:Y96)</f>
        <v>19565751638</v>
      </c>
      <c r="G109" s="21">
        <f t="shared" ref="G109:G112" si="18">+F109/C109</f>
        <v>0.52127658269902466</v>
      </c>
      <c r="H109" s="20">
        <f>SUM(REP_EPG034_EjecucionPresupuesta!AA94:AA96)</f>
        <v>19496897612</v>
      </c>
      <c r="I109" s="22">
        <f t="shared" ref="I109" si="19">+H109/C109</f>
        <v>0.51944215323051179</v>
      </c>
    </row>
    <row r="110" spans="2:9" ht="18" customHeight="1">
      <c r="B110" s="23" t="s">
        <v>13</v>
      </c>
      <c r="C110" s="24">
        <f>SUM(REP_EPG034_EjecucionPresupuesta!T97)</f>
        <v>18370100000</v>
      </c>
      <c r="D110" s="24">
        <f>SUM(REP_EPG034_EjecucionPresupuesta!X97)</f>
        <v>16147852090.360001</v>
      </c>
      <c r="E110" s="25">
        <f t="shared" ref="E110:E111" si="20">+D110/C110</f>
        <v>0.879029079338708</v>
      </c>
      <c r="F110" s="24">
        <f>SUM(REP_EPG034_EjecucionPresupuesta!Y97)</f>
        <v>4399087939.4300003</v>
      </c>
      <c r="G110" s="25">
        <f t="shared" si="18"/>
        <v>0.23947000503154584</v>
      </c>
      <c r="H110" s="24">
        <f>SUM(REP_EPG034_EjecucionPresupuesta!AA97)</f>
        <v>4399087939.4300003</v>
      </c>
      <c r="I110" s="26">
        <f>+H110/C110</f>
        <v>0.23947000503154584</v>
      </c>
    </row>
    <row r="111" spans="2:9" ht="18" customHeight="1">
      <c r="B111" s="23" t="s">
        <v>14</v>
      </c>
      <c r="C111" s="24">
        <f>SUM(REP_EPG034_EjecucionPresupuesta!T98:T100)</f>
        <v>48785214686</v>
      </c>
      <c r="D111" s="24">
        <f>SUM(REP_EPG034_EjecucionPresupuesta!X98:X100)</f>
        <v>27320247345.990002</v>
      </c>
      <c r="E111" s="25">
        <f t="shared" si="20"/>
        <v>0.56001080495050382</v>
      </c>
      <c r="F111" s="24">
        <f>SUM(REP_EPG034_EjecucionPresupuesta!Y98:Y100)</f>
        <v>16179053993.789999</v>
      </c>
      <c r="G111" s="25">
        <f t="shared" si="18"/>
        <v>0.33163847075234737</v>
      </c>
      <c r="H111" s="24">
        <f>SUM(REP_EPG034_EjecucionPresupuesta!AA98:AA100)</f>
        <v>16179053993.789999</v>
      </c>
      <c r="I111" s="26">
        <f t="shared" ref="I111:I112" si="21">+H111/C111</f>
        <v>0.33163847075234737</v>
      </c>
    </row>
    <row r="112" spans="2:9" ht="30" customHeight="1">
      <c r="B112" s="30" t="s">
        <v>15</v>
      </c>
      <c r="C112" s="34">
        <f>SUM(REP_EPG034_EjecucionPresupuesta!T101:T101)</f>
        <v>274000000</v>
      </c>
      <c r="D112" s="34">
        <f>SUM(REP_EPG034_EjecucionPresupuesta!X101:X101)</f>
        <v>0</v>
      </c>
      <c r="E112" s="35">
        <f>+D112/C112</f>
        <v>0</v>
      </c>
      <c r="F112" s="34">
        <f>SUM(REP_EPG034_EjecucionPresupuesta!Y101:Y101)</f>
        <v>0</v>
      </c>
      <c r="G112" s="35">
        <f t="shared" si="18"/>
        <v>0</v>
      </c>
      <c r="H112" s="34">
        <f>SUM(REP_EPG034_EjecucionPresupuesta!AA101:AA101)</f>
        <v>0</v>
      </c>
      <c r="I112" s="36">
        <f t="shared" si="21"/>
        <v>0</v>
      </c>
    </row>
    <row r="113" spans="2:9" ht="18" customHeight="1">
      <c r="B113" s="13" t="s">
        <v>10</v>
      </c>
      <c r="C113" s="14">
        <f>SUM(REP_EPG034_EjecucionPresupuesta!T102)</f>
        <v>15026550000</v>
      </c>
      <c r="D113" s="14">
        <f>SUM(REP_EPG034_EjecucionPresupuesta!X102)</f>
        <v>8211201316.5900002</v>
      </c>
      <c r="E113" s="15">
        <f>+D113/C113</f>
        <v>0.54644621131197779</v>
      </c>
      <c r="F113" s="14">
        <f>SUM(REP_EPG034_EjecucionPresupuesta!Y102)</f>
        <v>2294382335.98</v>
      </c>
      <c r="G113" s="15">
        <f>+F113/C113</f>
        <v>0.15268856364102207</v>
      </c>
      <c r="H113" s="14">
        <f>SUM(REP_EPG034_EjecucionPresupuesta!AA102)</f>
        <v>2294382335.98</v>
      </c>
      <c r="I113" s="15">
        <f>+H113/C113</f>
        <v>0.15268856364102207</v>
      </c>
    </row>
    <row r="114" spans="2:9" ht="6" customHeight="1">
      <c r="B114" s="3"/>
      <c r="C114" s="3"/>
      <c r="D114" s="3"/>
      <c r="E114" s="5"/>
      <c r="F114" s="3"/>
      <c r="G114" s="5"/>
      <c r="H114" s="3"/>
      <c r="I114" s="5"/>
    </row>
    <row r="115" spans="2:9" ht="18" customHeight="1">
      <c r="B115" s="16" t="s">
        <v>11</v>
      </c>
      <c r="C115" s="17">
        <f>+C108+C113</f>
        <v>119990164686</v>
      </c>
      <c r="D115" s="17">
        <f>+D108+D113</f>
        <v>72211431857.940002</v>
      </c>
      <c r="E115" s="18">
        <f>+D115/C115</f>
        <v>0.60181125717185857</v>
      </c>
      <c r="F115" s="17">
        <f>+F108+F113</f>
        <v>42438275907.200005</v>
      </c>
      <c r="G115" s="18">
        <f>+F115/C115</f>
        <v>0.35368128728096948</v>
      </c>
      <c r="H115" s="17">
        <f>+H108+H113</f>
        <v>42369421881.200005</v>
      </c>
      <c r="I115" s="18">
        <f>+H115/C115</f>
        <v>0.35310745669926985</v>
      </c>
    </row>
    <row r="119" spans="2:9" ht="24">
      <c r="D119" s="64" t="s">
        <v>241</v>
      </c>
      <c r="E119" s="64"/>
      <c r="F119" s="64"/>
      <c r="G119" s="64"/>
      <c r="H119" s="64"/>
      <c r="I119" s="64"/>
    </row>
    <row r="123" spans="2:9" ht="16.5">
      <c r="B123" s="1"/>
      <c r="C123" s="1"/>
      <c r="D123" s="1"/>
      <c r="E123" s="1"/>
      <c r="F123" s="1"/>
      <c r="G123" s="1"/>
      <c r="H123" s="1"/>
      <c r="I123" s="1"/>
    </row>
    <row r="124" spans="2:9" ht="18" customHeight="1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>
      <c r="B125" s="3"/>
      <c r="C125" s="3"/>
      <c r="D125" s="3"/>
      <c r="E125" s="3"/>
      <c r="F125" s="3"/>
      <c r="G125" s="3"/>
      <c r="H125" s="3"/>
      <c r="I125" s="3"/>
    </row>
    <row r="126" spans="2:9" ht="18" customHeight="1">
      <c r="B126" s="13" t="s">
        <v>7</v>
      </c>
      <c r="C126" s="14">
        <f>SUM(C127:C130)</f>
        <v>1156857500000</v>
      </c>
      <c r="D126" s="14">
        <f>+D127+D128+D129+D130</f>
        <v>728171079766.45007</v>
      </c>
      <c r="E126" s="15">
        <f t="shared" ref="E126:E131" si="22">+D126/C126</f>
        <v>0.62943887191503711</v>
      </c>
      <c r="F126" s="14">
        <f>+F127+F128+F129+F130</f>
        <v>206906101153.29999</v>
      </c>
      <c r="G126" s="15">
        <f>+F126/C126</f>
        <v>0.17885184748622884</v>
      </c>
      <c r="H126" s="14">
        <f>+H127+H128+H129+H130</f>
        <v>200680532875.83002</v>
      </c>
      <c r="I126" s="15">
        <f>+H126/C126</f>
        <v>0.17347039966100408</v>
      </c>
    </row>
    <row r="127" spans="2:9" ht="18" customHeight="1">
      <c r="B127" s="19" t="s">
        <v>8</v>
      </c>
      <c r="C127" s="20">
        <f>SUM(REP_EPG034_EjecucionPresupuesta!T103:T105)</f>
        <v>31624200000</v>
      </c>
      <c r="D127" s="20">
        <f>SUM(REP_EPG034_EjecucionPresupuesta!X103:X105)</f>
        <v>11322400810</v>
      </c>
      <c r="E127" s="21">
        <f t="shared" si="22"/>
        <v>0.35802963584849579</v>
      </c>
      <c r="F127" s="20">
        <f>SUM(REP_EPG034_EjecucionPresupuesta!Y103:Y105)</f>
        <v>11322082285</v>
      </c>
      <c r="G127" s="21">
        <f t="shared" ref="G127:G130" si="23">+F127/C127</f>
        <v>0.35801956365694626</v>
      </c>
      <c r="H127" s="20">
        <f>SUM(REP_EPG034_EjecucionPresupuesta!AA103:AA105)</f>
        <v>11081085047</v>
      </c>
      <c r="I127" s="22">
        <f t="shared" ref="I127:I130" si="24">+H127/C127</f>
        <v>0.35039890485767228</v>
      </c>
    </row>
    <row r="128" spans="2:9" ht="18" customHeight="1">
      <c r="B128" s="23" t="s">
        <v>13</v>
      </c>
      <c r="C128" s="20">
        <f>SUM(REP_EPG034_EjecucionPresupuesta!T106)</f>
        <v>110789962708</v>
      </c>
      <c r="D128" s="20">
        <f>SUM(REP_EPG034_EjecucionPresupuesta!X106)</f>
        <v>65383006037.610001</v>
      </c>
      <c r="E128" s="21">
        <f t="shared" si="22"/>
        <v>0.59015279398490827</v>
      </c>
      <c r="F128" s="20">
        <f>SUM(REP_EPG034_EjecucionPresupuesta!Y106)</f>
        <v>31851008988.830002</v>
      </c>
      <c r="G128" s="21">
        <f t="shared" si="23"/>
        <v>0.28749002355725212</v>
      </c>
      <c r="H128" s="20">
        <f>SUM(REP_EPG034_EjecucionPresupuesta!AA106)</f>
        <v>31829729421.830002</v>
      </c>
      <c r="I128" s="22">
        <f t="shared" si="24"/>
        <v>0.28729795230386534</v>
      </c>
    </row>
    <row r="129" spans="2:9" ht="18" customHeight="1">
      <c r="B129" s="23" t="s">
        <v>14</v>
      </c>
      <c r="C129" s="20">
        <f>SUM(REP_EPG034_EjecucionPresupuesta!T107:T111)</f>
        <v>1011062337292</v>
      </c>
      <c r="D129" s="20">
        <f>SUM(REP_EPG034_EjecucionPresupuesta!X107:X111)</f>
        <v>651464811918.84009</v>
      </c>
      <c r="E129" s="21">
        <f t="shared" si="22"/>
        <v>0.64433693936587977</v>
      </c>
      <c r="F129" s="20">
        <f>SUM(REP_EPG034_EjecucionPresupuesta!Y107:Y111)</f>
        <v>163732188879.47</v>
      </c>
      <c r="G129" s="21">
        <f t="shared" si="23"/>
        <v>0.16194074572889891</v>
      </c>
      <c r="H129" s="20">
        <f>SUM(REP_EPG034_EjecucionPresupuesta!AA107:AA111)</f>
        <v>157768897407</v>
      </c>
      <c r="I129" s="22">
        <f t="shared" si="24"/>
        <v>0.15604270042296664</v>
      </c>
    </row>
    <row r="130" spans="2:9" ht="30" customHeight="1">
      <c r="B130" s="30" t="s">
        <v>15</v>
      </c>
      <c r="C130" s="61">
        <f>SUM(REP_EPG034_EjecucionPresupuesta!T112:T113)</f>
        <v>3381000000</v>
      </c>
      <c r="D130" s="61">
        <f>SUM(REP_EPG034_EjecucionPresupuesta!X112:X113)</f>
        <v>861000</v>
      </c>
      <c r="E130" s="62">
        <f t="shared" si="22"/>
        <v>2.546583850931677E-4</v>
      </c>
      <c r="F130" s="61">
        <f>SUM(REP_EPG034_EjecucionPresupuesta!Y112:Y113)</f>
        <v>821000</v>
      </c>
      <c r="G130" s="62">
        <f t="shared" si="23"/>
        <v>2.4282756580893227E-4</v>
      </c>
      <c r="H130" s="61">
        <f>SUM(REP_EPG034_EjecucionPresupuesta!AA112:AA113)</f>
        <v>821000</v>
      </c>
      <c r="I130" s="63">
        <f t="shared" si="24"/>
        <v>2.4282756580893227E-4</v>
      </c>
    </row>
    <row r="131" spans="2:9" ht="18" customHeight="1">
      <c r="B131" s="13" t="s">
        <v>10</v>
      </c>
      <c r="C131" s="14">
        <f>SUM(REP_EPG034_EjecucionPresupuesta!T114:T117)</f>
        <v>290477231643</v>
      </c>
      <c r="D131" s="14">
        <f>SUM(REP_EPG034_EjecucionPresupuesta!X114:X117)</f>
        <v>57290539398.239998</v>
      </c>
      <c r="E131" s="15">
        <f t="shared" si="22"/>
        <v>0.19722901886042055</v>
      </c>
      <c r="F131" s="14">
        <f>SUM(REP_EPG034_EjecucionPresupuesta!Y114:Y117)</f>
        <v>1895813026</v>
      </c>
      <c r="G131" s="15">
        <f>+F131/C131</f>
        <v>6.5265460403794292E-3</v>
      </c>
      <c r="H131" s="14">
        <f>SUM(REP_EPG034_EjecucionPresupuesta!AA114:AA117)</f>
        <v>1895813026</v>
      </c>
      <c r="I131" s="15">
        <f>+H131/C131</f>
        <v>6.5265460403794292E-3</v>
      </c>
    </row>
    <row r="132" spans="2:9" ht="8.25" customHeight="1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>
      <c r="B133" s="16" t="s">
        <v>11</v>
      </c>
      <c r="C133" s="17">
        <f>+C126+C131</f>
        <v>1447334731643</v>
      </c>
      <c r="D133" s="17">
        <f>+D126+D131</f>
        <v>785461619164.69006</v>
      </c>
      <c r="E133" s="18">
        <f>+D133/C133</f>
        <v>0.54269520518798153</v>
      </c>
      <c r="F133" s="17">
        <f>+F126+F131</f>
        <v>208801914179.29999</v>
      </c>
      <c r="G133" s="18">
        <f>+F133/C133</f>
        <v>0.14426649869879798</v>
      </c>
      <c r="H133" s="17">
        <f>+H126+H131</f>
        <v>202576345901.83002</v>
      </c>
      <c r="I133" s="18">
        <f>+H133/C133</f>
        <v>0.13996509685901573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5 G38 E21 E38 G21 G25 E22:G22" formula="1"/>
    <ignoredError sqref="E20" evalError="1" formula="1"/>
    <ignoredError sqref="G115 G126 G108 E46 G133 E126 E115 G113 E108 E92 G92 G90 G83 E83 G67:G69 E69 E61:G61 G44:G46 E133" formula="1" formulaRange="1"/>
    <ignoredError sqref="C39:I43 C133:D133 F133 C47:I53 C44:F45 H44:I46 C62:I66 C61:D61 H61:I61 C70:I76 C69:D69 F69 C67:F68 H67:I68 H69:I69 C84:I89 C83:D83 F83 H83:I83 C91:I91 C90:F90 H90:I90 C93:I100 C92:D92 H92:I92 F92 C109:I112 C108:D108 F108 C114:I114 C113:F113 H113:I113 C116:I118 C115:D115 F115 C127:I132 C126:D126 F126 H133:I133 C46 F46 H108:I108 H126:I126 H115:I115 C55:I60 C54 E54:I54 C78:I82 C77 E77:I77 C102:I107 C101 E101:I101 C120:I125 C119 E119:I11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2TV4CCKVFCYA-94321226-143</_dlc_DocId>
    <_dlc_DocIdUrl xmlns="81cc8fc0-8d1e-4295-8f37-5d076116407c">
      <Url>https://www.minjusticia.gov.co/ministerio/_layouts/15/DocIdRedir.aspx?ID=2TV4CCKVFCYA-94321226-143</Url>
      <Description>2TV4CCKVFCYA-94321226-143</Description>
    </_dlc_DocIdUrl>
    <MJCategoriaPresupuesto xmlns="ed8180cd-ac85-4e2b-8cde-da93f524e630">Ejecución Presupuestal</MJCategoriaPresupuesto>
    <Anio xmlns="c0be8936-52a6-483a-8244-753b4d7ec91d">2023</Ani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279A6AD-4F0D-47CC-8CF2-627AA3428A11}"/>
</file>

<file path=customXml/itemProps2.xml><?xml version="1.0" encoding="utf-8"?>
<ds:datastoreItem xmlns:ds="http://schemas.openxmlformats.org/officeDocument/2006/customXml" ds:itemID="{475FCD56-D92A-446E-884C-3834B37C2A8B}"/>
</file>

<file path=customXml/itemProps3.xml><?xml version="1.0" encoding="utf-8"?>
<ds:datastoreItem xmlns:ds="http://schemas.openxmlformats.org/officeDocument/2006/customXml" ds:itemID="{6C1D4F69-89F7-4467-A384-1A0645432D4D}"/>
</file>

<file path=customXml/itemProps4.xml><?xml version="1.0" encoding="utf-8"?>
<ds:datastoreItem xmlns:ds="http://schemas.openxmlformats.org/officeDocument/2006/customXml" ds:itemID="{69B0905D-D662-45E0-8E91-4FC4B41AC9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junio Web (3)</dc:title>
  <dc:creator>BELKIS YORGETH RONCANCIO ENCISO</dc:creator>
  <cp:lastModifiedBy>NATALIA TOVAR MONTENEGRO</cp:lastModifiedBy>
  <cp:lastPrinted>2023-06-02T20:34:52Z</cp:lastPrinted>
  <dcterms:created xsi:type="dcterms:W3CDTF">2018-02-21T20:39:46Z</dcterms:created>
  <dcterms:modified xsi:type="dcterms:W3CDTF">2023-07-04T15:57:47Z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e8cf2af6-1f62-44c1-a4a0-9c7ab0bb8ff3</vt:lpwstr>
  </property>
</Properties>
</file>