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 s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<sst xmlns="http://schemas.openxmlformats.org/spreadsheetml/2006/main" count="93" uniqueCount="17">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</sst>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/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6" t="s">
        <v>16</v>
      </c>
      <c r="E8" s="46"/>
      <c r="F8" s="46"/>
      <c r="G8" s="46"/>
      <c r="H8" s="46"/>
      <c r="I8" s="46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2146124170809</v>
      </c>
      <c r="D16" s="14">
        <f>+D17+D18+D19+D20</f>
        <v>1372605861510.3401</v>
      </c>
      <c r="E16" s="15">
        <f>+D16/C16</f>
        <v>0.6395742987195957</v>
      </c>
      <c r="F16" s="14">
        <f>+F17+F18+F19+F20</f>
        <v>992703257194.40002</v>
      </c>
      <c r="G16" s="15">
        <f>+F16/C16</f>
        <v>0.46255630065439873</v>
      </c>
      <c r="H16" s="14">
        <f>+H17+H18+H19+H20</f>
        <v>978738143854.02991</v>
      </c>
      <c r="I16" s="15">
        <f>+H16/C16</f>
        <v>0.45604916862060507</v>
      </c>
    </row>
    <row r="17" spans="2:9" s="1" customFormat="1" ht="16.5" x14ac:dyDescent="0.3">
      <c r="B17" s="6" t="s">
        <v>8</v>
      </c>
      <c r="C17" s="7">
        <f t="shared" ref="C17:D19" si="0">+C39+C62+C84+C108+C130</f>
        <v>1018961129882</v>
      </c>
      <c r="D17" s="7">
        <f t="shared" si="0"/>
        <v>557502729392.05005</v>
      </c>
      <c r="E17" s="8">
        <f>+D17/C17</f>
        <v>0.54712855382090109</v>
      </c>
      <c r="F17" s="7">
        <f>+F39+F62+F84+F108+F130</f>
        <v>545783559313.85004</v>
      </c>
      <c r="G17" s="8">
        <f t="shared" ref="G17:G20" si="1">+F17/C17</f>
        <v>0.5356274575233837</v>
      </c>
      <c r="H17" s="7">
        <f>+H39+H62+H84+H108+H130</f>
        <v>539979335311.95001</v>
      </c>
      <c r="I17" s="8">
        <f t="shared" ref="I17:I20" si="2">+H17/C17</f>
        <v>0.52993124023728155</v>
      </c>
    </row>
    <row r="18" spans="2:9" s="1" customFormat="1" ht="16.5" x14ac:dyDescent="0.3">
      <c r="B18" s="6" t="s">
        <v>9</v>
      </c>
      <c r="C18" s="7">
        <f t="shared" si="0"/>
        <v>273647383387</v>
      </c>
      <c r="D18" s="7">
        <f t="shared" si="0"/>
        <v>203792343295.89999</v>
      </c>
      <c r="E18" s="8">
        <f t="shared" ref="E18:E19" si="3">+D18/C18</f>
        <v>0.74472608059873535</v>
      </c>
      <c r="F18" s="7">
        <f>+F40+F63+F85+F109+F131</f>
        <v>133023194825.84</v>
      </c>
      <c r="G18" s="8">
        <f t="shared" si="1"/>
        <v>0.48611170031805045</v>
      </c>
      <c r="H18" s="7">
        <f>+H40+H63+H85+H109+H131</f>
        <v>131945554386.5</v>
      </c>
      <c r="I18" s="8">
        <f>+H18/C18</f>
        <v>0.48217363803511615</v>
      </c>
    </row>
    <row r="19" spans="2:9" s="1" customFormat="1" ht="16.5" x14ac:dyDescent="0.3">
      <c r="B19" s="6" t="s">
        <v>10</v>
      </c>
      <c r="C19" s="7">
        <f t="shared" si="0"/>
        <v>765164094715</v>
      </c>
      <c r="D19" s="7">
        <f t="shared" si="0"/>
        <v>556717515018.47998</v>
      </c>
      <c r="E19" s="8">
        <f t="shared" si="3"/>
        <v>0.72757924589475154</v>
      </c>
      <c r="F19" s="7">
        <f>+F41+F64+F86+F110+F132</f>
        <v>278684665283.72998</v>
      </c>
      <c r="G19" s="8">
        <f t="shared" si="1"/>
        <v>0.36421555481838364</v>
      </c>
      <c r="H19" s="7">
        <f>+H41+H64+H86+H110+H132</f>
        <v>276326172179.67999</v>
      </c>
      <c r="I19" s="8">
        <f t="shared" si="2"/>
        <v>0.36113321846682178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54593273803.910004</v>
      </c>
      <c r="E20" s="11">
        <f>+D20/C20</f>
        <v>0.61790954294769151</v>
      </c>
      <c r="F20" s="9">
        <f>+F87</f>
        <v>35211837770.979996</v>
      </c>
      <c r="G20" s="11">
        <f t="shared" si="1"/>
        <v>0.39854233071943396</v>
      </c>
      <c r="H20" s="9">
        <f>+H87</f>
        <v>30487081975.900002</v>
      </c>
      <c r="I20" s="11">
        <f t="shared" si="2"/>
        <v>0.34506556535153177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433446896595</v>
      </c>
      <c r="D22" s="14">
        <f>+D44+D67+D89+D112+D134</f>
        <v>167067739799.06</v>
      </c>
      <c r="E22" s="15">
        <f>+D22/C22</f>
        <v>0.38543992611663147</v>
      </c>
      <c r="F22" s="14">
        <f>+F44+F67+F89+F112+F134</f>
        <v>21438642554.290001</v>
      </c>
      <c r="G22" s="15">
        <f>+F22/C22</f>
        <v>4.9460828356839376E-2</v>
      </c>
      <c r="H22" s="14">
        <f>+H44+H67+H89+H112+H134</f>
        <v>21386288495.790001</v>
      </c>
      <c r="I22" s="15">
        <f>+H22/C22</f>
        <v>4.9340042952880379E-2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2579571067404</v>
      </c>
      <c r="D24" s="17">
        <f>+D22+D16</f>
        <v>1539673601309.4001</v>
      </c>
      <c r="E24" s="18">
        <f>+D24/C24</f>
        <v>0.59687194540403954</v>
      </c>
      <c r="F24" s="17">
        <f>+F22+F16</f>
        <v>1014141899748.6901</v>
      </c>
      <c r="G24" s="18">
        <f>+F24/C24</f>
        <v>0.39314361700036082</v>
      </c>
      <c r="H24" s="17">
        <f>+H22+H16</f>
        <v>1000124432349.8199</v>
      </c>
      <c r="I24" s="18">
        <f>+H24/C24</f>
        <v>0.38770958667803407</v>
      </c>
    </row>
    <row r="26" spans="2:9" x14ac:dyDescent="0.25">
      <c r="C26" s="45"/>
      <c r="D26" s="45"/>
      <c r="E26" s="45"/>
      <c r="F26" s="45"/>
      <c r="G26" s="45"/>
      <c r="H26" s="45"/>
      <c r="I26" s="45"/>
    </row>
    <row r="27" spans="2:9" x14ac:dyDescent="0.25">
      <c r="C27" s="45"/>
      <c r="D27" s="45"/>
      <c r="E27" s="45"/>
      <c r="F27" s="45"/>
      <c r="G27" s="45"/>
      <c r="H27" s="45"/>
      <c r="I27" s="45"/>
    </row>
    <row r="32" spans="2:9" ht="24" x14ac:dyDescent="0.35">
      <c r="B32" s="19"/>
      <c r="C32" s="19"/>
      <c r="D32" s="46" t="s">
        <v>16</v>
      </c>
      <c r="E32" s="46"/>
      <c r="F32" s="46"/>
      <c r="G32" s="46"/>
      <c r="H32" s="46"/>
      <c r="I32" s="46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68020003354</v>
      </c>
      <c r="D38" s="23">
        <f>+D39+D40+D41</f>
        <v>41850503455.479996</v>
      </c>
      <c r="E38" s="24">
        <f>+D38/C38</f>
        <v>0.61526758882494126</v>
      </c>
      <c r="F38" s="23">
        <f>+F39+F40+F41</f>
        <v>32892880645.25</v>
      </c>
      <c r="G38" s="24">
        <f>+F38/C38</f>
        <v>0.48357658076057258</v>
      </c>
      <c r="H38" s="23">
        <f>+H39+H40+H41</f>
        <v>32887543495.25</v>
      </c>
      <c r="I38" s="24">
        <f>+H38/C38</f>
        <v>0.48349811634221285</v>
      </c>
    </row>
    <row r="39" spans="2:9" ht="16.5" x14ac:dyDescent="0.3">
      <c r="B39" s="25" t="s">
        <v>8</v>
      </c>
      <c r="C39" s="26">
        <v>32088405776</v>
      </c>
      <c r="D39" s="26">
        <v>19280083254.599998</v>
      </c>
      <c r="E39" s="27">
        <f t="shared" ref="E39:E41" si="4">+D39/C39</f>
        <v>0.60084266539100617</v>
      </c>
      <c r="F39" s="26">
        <v>18962630630.599998</v>
      </c>
      <c r="G39" s="27">
        <f t="shared" ref="G39:G41" si="5">+F39/C39</f>
        <v>0.59094960226359361</v>
      </c>
      <c r="H39" s="26">
        <v>18962630630.599998</v>
      </c>
      <c r="I39" s="27">
        <f t="shared" ref="I39:I41" si="6">+H39/C39</f>
        <v>0.59094960226359361</v>
      </c>
    </row>
    <row r="40" spans="2:9" ht="16.5" x14ac:dyDescent="0.3">
      <c r="B40" s="25" t="s">
        <v>9</v>
      </c>
      <c r="C40" s="26">
        <v>6773152914</v>
      </c>
      <c r="D40" s="26">
        <v>4439125943.2399998</v>
      </c>
      <c r="E40" s="27">
        <f t="shared" si="4"/>
        <v>0.65540022491805794</v>
      </c>
      <c r="F40" s="26">
        <v>3006390426.3699999</v>
      </c>
      <c r="G40" s="27">
        <f t="shared" si="5"/>
        <v>0.44386867748930314</v>
      </c>
      <c r="H40" s="26">
        <v>3001053276.3699999</v>
      </c>
      <c r="I40" s="27">
        <f t="shared" si="6"/>
        <v>0.44308069144089013</v>
      </c>
    </row>
    <row r="41" spans="2:9" ht="16.5" x14ac:dyDescent="0.3">
      <c r="B41" s="25" t="s">
        <v>10</v>
      </c>
      <c r="C41" s="26">
        <v>29158444664</v>
      </c>
      <c r="D41" s="26">
        <v>18131294257.639999</v>
      </c>
      <c r="E41" s="27">
        <f t="shared" si="4"/>
        <v>0.62181966379110432</v>
      </c>
      <c r="F41" s="26">
        <v>10923859588.280001</v>
      </c>
      <c r="G41" s="27">
        <f t="shared" si="5"/>
        <v>0.37463793813964869</v>
      </c>
      <c r="H41" s="26">
        <v>10923859588.280001</v>
      </c>
      <c r="I41" s="27">
        <f t="shared" si="6"/>
        <v>0.37463793813964869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25472214192</v>
      </c>
      <c r="D44" s="28">
        <v>12006016587.440001</v>
      </c>
      <c r="E44" s="24">
        <f>+D44/C44</f>
        <v>0.47133776816350353</v>
      </c>
      <c r="F44" s="28">
        <v>7161176949.3600006</v>
      </c>
      <c r="G44" s="24">
        <f>+F44/C44</f>
        <v>0.28113680637975691</v>
      </c>
      <c r="H44" s="28">
        <v>7161176949.3600006</v>
      </c>
      <c r="I44" s="24">
        <f t="shared" ref="I44" si="7">+H44/C44</f>
        <v>0.28113680637975691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93492217546</v>
      </c>
      <c r="D46" s="30">
        <f>+D44+D38</f>
        <v>53856520042.919998</v>
      </c>
      <c r="E46" s="31">
        <f>+D46/C46</f>
        <v>0.57605350965626134</v>
      </c>
      <c r="F46" s="30">
        <f>+F44+F38</f>
        <v>40054057594.610001</v>
      </c>
      <c r="G46" s="31">
        <f>+F46/C46</f>
        <v>0.42842130228542946</v>
      </c>
      <c r="H46" s="30">
        <f>+H44+H38</f>
        <v>40048720444.610001</v>
      </c>
      <c r="I46" s="31">
        <f t="shared" ref="I46" si="8">+H46/C46</f>
        <v>0.4283642157156583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6" t="s">
        <v>16</v>
      </c>
      <c r="E54" s="46"/>
      <c r="F54" s="46"/>
      <c r="G54" s="46"/>
      <c r="H54" s="46"/>
      <c r="I54" s="46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288390882668</v>
      </c>
      <c r="D61" s="34">
        <f>+D62+D63+D64</f>
        <v>182573848677.20999</v>
      </c>
      <c r="E61" s="15">
        <f>+D61/C61</f>
        <v>0.63307774152968566</v>
      </c>
      <c r="F61" s="34">
        <f>+F62+F63+F64</f>
        <v>138880206478.29999</v>
      </c>
      <c r="G61" s="15">
        <f>+F61/C61</f>
        <v>0.48156933809235919</v>
      </c>
      <c r="H61" s="34">
        <f>+H62+H63+H64</f>
        <v>138837699369.70001</v>
      </c>
      <c r="I61" s="15">
        <f>+H61/C61</f>
        <v>0.48142194401316113</v>
      </c>
    </row>
    <row r="62" spans="2:9" ht="16.5" x14ac:dyDescent="0.3">
      <c r="B62" s="6" t="s">
        <v>8</v>
      </c>
      <c r="C62" s="7">
        <v>141999725250</v>
      </c>
      <c r="D62" s="7">
        <v>73420123840.519989</v>
      </c>
      <c r="E62" s="8">
        <f t="shared" ref="E62:E64" si="9">+D62/C62</f>
        <v>0.51704412604502548</v>
      </c>
      <c r="F62" s="7">
        <v>73054504237.519989</v>
      </c>
      <c r="G62" s="8">
        <f t="shared" ref="G62:G64" si="10">+F62/C62</f>
        <v>0.51446933512654802</v>
      </c>
      <c r="H62" s="7">
        <v>73054504237.519989</v>
      </c>
      <c r="I62" s="8">
        <f t="shared" ref="I62:I64" si="11">+H62/C62</f>
        <v>0.51446933512654802</v>
      </c>
    </row>
    <row r="63" spans="2:9" ht="16.5" x14ac:dyDescent="0.3">
      <c r="B63" s="6" t="s">
        <v>9</v>
      </c>
      <c r="C63" s="7">
        <v>54200000000</v>
      </c>
      <c r="D63" s="7">
        <v>46829860226.550003</v>
      </c>
      <c r="E63" s="8">
        <f t="shared" si="9"/>
        <v>0.86401956137546132</v>
      </c>
      <c r="F63" s="7">
        <v>23974753801.23</v>
      </c>
      <c r="G63" s="8">
        <f t="shared" si="10"/>
        <v>0.44233863101900367</v>
      </c>
      <c r="H63" s="7">
        <v>23962203219.349998</v>
      </c>
      <c r="I63" s="8">
        <f t="shared" si="11"/>
        <v>0.44210707046771214</v>
      </c>
    </row>
    <row r="64" spans="2:9" ht="16.5" x14ac:dyDescent="0.3">
      <c r="B64" s="6" t="s">
        <v>10</v>
      </c>
      <c r="C64" s="7">
        <v>92191157418</v>
      </c>
      <c r="D64" s="7">
        <v>62323864610.139999</v>
      </c>
      <c r="E64" s="8">
        <f t="shared" si="9"/>
        <v>0.6760286599674632</v>
      </c>
      <c r="F64" s="7">
        <v>41850948439.550003</v>
      </c>
      <c r="G64" s="8">
        <f t="shared" si="10"/>
        <v>0.45395837965018054</v>
      </c>
      <c r="H64" s="7">
        <v>41820991912.830002</v>
      </c>
      <c r="I64" s="8">
        <f t="shared" si="11"/>
        <v>0.45363344038746822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41427391319</v>
      </c>
      <c r="D67" s="14">
        <v>30464161027.919998</v>
      </c>
      <c r="E67" s="15">
        <f>+D67/C67</f>
        <v>0.73536276502035269</v>
      </c>
      <c r="F67" s="14">
        <v>8978950030.5900002</v>
      </c>
      <c r="G67" s="15">
        <f>+F67/C67</f>
        <v>0.21673945051113924</v>
      </c>
      <c r="H67" s="14">
        <v>8926595972.0900002</v>
      </c>
      <c r="I67" s="15">
        <f>+H67/C67</f>
        <v>0.21547569585912985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329818273987</v>
      </c>
      <c r="D69" s="17">
        <f>+D67+D61</f>
        <v>213038009705.13</v>
      </c>
      <c r="E69" s="18">
        <f>+D69/C69</f>
        <v>0.64592542775094097</v>
      </c>
      <c r="F69" s="17">
        <f>+F67+F61</f>
        <v>147859156508.88998</v>
      </c>
      <c r="G69" s="18">
        <f>+F69/C69</f>
        <v>0.44830492477417411</v>
      </c>
      <c r="H69" s="17">
        <f>+H67+H61</f>
        <v>147764295341.79001</v>
      </c>
      <c r="I69" s="18">
        <f>+H69/C69</f>
        <v>0.44801730830601044</v>
      </c>
    </row>
    <row r="77" spans="2:9" ht="24" x14ac:dyDescent="0.35">
      <c r="B77" s="19"/>
      <c r="C77" s="19"/>
      <c r="D77" s="46" t="s">
        <v>16</v>
      </c>
      <c r="E77" s="46"/>
      <c r="F77" s="46"/>
      <c r="G77" s="46"/>
      <c r="H77" s="46"/>
      <c r="I77" s="46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1071259990266</v>
      </c>
      <c r="D83" s="36">
        <f>+D84+D85+D86+D87</f>
        <v>613655118449.75</v>
      </c>
      <c r="E83" s="37">
        <f>+D83/C83</f>
        <v>0.57283490844960605</v>
      </c>
      <c r="F83" s="36">
        <f>+F84+F85+F86+F87</f>
        <v>556660131661.52002</v>
      </c>
      <c r="G83" s="37">
        <f>+F83/C83</f>
        <v>0.51963121624965958</v>
      </c>
      <c r="H83" s="36">
        <f>+H84+H85+H86+H87</f>
        <v>542896212111.44006</v>
      </c>
      <c r="I83" s="37">
        <f>+H83/C83</f>
        <v>0.50678286974634035</v>
      </c>
    </row>
    <row r="84" spans="2:9" ht="16.5" x14ac:dyDescent="0.3">
      <c r="B84" s="25" t="s">
        <v>8</v>
      </c>
      <c r="C84" s="26">
        <v>796458877868</v>
      </c>
      <c r="D84" s="26">
        <v>432185311693.92999</v>
      </c>
      <c r="E84" s="27">
        <f t="shared" ref="E84:E87" si="12">+D84/C84</f>
        <v>0.54263355422796555</v>
      </c>
      <c r="F84" s="26">
        <v>427398424273.53003</v>
      </c>
      <c r="G84" s="27">
        <f t="shared" ref="G84:G87" si="13">+F84/C84</f>
        <v>0.53662334133007716</v>
      </c>
      <c r="H84" s="26">
        <v>421628159244.63</v>
      </c>
      <c r="I84" s="27">
        <f t="shared" ref="I84:I87" si="14">+H84/C84</f>
        <v>0.52937844119870303</v>
      </c>
    </row>
    <row r="85" spans="2:9" ht="16.5" x14ac:dyDescent="0.3">
      <c r="B85" s="25" t="s">
        <v>9</v>
      </c>
      <c r="C85" s="26">
        <v>133261264410</v>
      </c>
      <c r="D85" s="26">
        <v>97582484395.990005</v>
      </c>
      <c r="E85" s="27">
        <f t="shared" si="12"/>
        <v>0.73226443429023447</v>
      </c>
      <c r="F85" s="26">
        <v>76574635106.680008</v>
      </c>
      <c r="G85" s="27">
        <f t="shared" si="13"/>
        <v>0.57462035532760414</v>
      </c>
      <c r="H85" s="26">
        <v>75634272957.910004</v>
      </c>
      <c r="I85" s="27">
        <f t="shared" si="14"/>
        <v>0.56756382503777569</v>
      </c>
    </row>
    <row r="86" spans="2:9" ht="16.5" x14ac:dyDescent="0.3">
      <c r="B86" s="25" t="s">
        <v>10</v>
      </c>
      <c r="C86" s="26">
        <v>53188285163</v>
      </c>
      <c r="D86" s="26">
        <v>29294048555.919998</v>
      </c>
      <c r="E86" s="27">
        <f t="shared" si="12"/>
        <v>0.55076129012518282</v>
      </c>
      <c r="F86" s="26">
        <v>17475234510.330002</v>
      </c>
      <c r="G86" s="27">
        <f t="shared" si="13"/>
        <v>0.32855420054953205</v>
      </c>
      <c r="H86" s="26">
        <v>15146697933</v>
      </c>
      <c r="I86" s="27">
        <f t="shared" si="14"/>
        <v>0.28477507568784483</v>
      </c>
    </row>
    <row r="87" spans="2:9" ht="33" x14ac:dyDescent="0.3">
      <c r="B87" s="38" t="s">
        <v>15</v>
      </c>
      <c r="C87" s="9">
        <v>88351562825</v>
      </c>
      <c r="D87" s="9">
        <v>54593273803.910004</v>
      </c>
      <c r="E87" s="39">
        <f t="shared" si="12"/>
        <v>0.61790954294769151</v>
      </c>
      <c r="F87" s="9">
        <v>35211837770.979996</v>
      </c>
      <c r="G87" s="39">
        <f t="shared" si="13"/>
        <v>0.39854233071943396</v>
      </c>
      <c r="H87" s="26">
        <v>30487081975.900002</v>
      </c>
      <c r="I87" s="40">
        <f t="shared" si="14"/>
        <v>0.34506556535153177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2697052230</v>
      </c>
      <c r="D89" s="41">
        <v>968307030</v>
      </c>
      <c r="E89" s="37">
        <f>+D89/C89</f>
        <v>0.35902420399177809</v>
      </c>
      <c r="F89" s="41">
        <v>445313459</v>
      </c>
      <c r="G89" s="37">
        <f>+F89/C89</f>
        <v>0.16511117361638933</v>
      </c>
      <c r="H89" s="41">
        <v>445313459</v>
      </c>
      <c r="I89" s="37">
        <f>+H89/C89</f>
        <v>0.16511117361638933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1073957042496</v>
      </c>
      <c r="D91" s="30">
        <f>+D89+D83</f>
        <v>614623425479.75</v>
      </c>
      <c r="E91" s="31">
        <f>+D91/C91</f>
        <v>0.57229796086749829</v>
      </c>
      <c r="F91" s="30">
        <f>+F89+F83</f>
        <v>557105445120.52002</v>
      </c>
      <c r="G91" s="31">
        <f>+F91/C91</f>
        <v>0.51874090217402247</v>
      </c>
      <c r="H91" s="30">
        <f>+H89+H83</f>
        <v>543341525570.44006</v>
      </c>
      <c r="I91" s="31">
        <f>+H91/C91</f>
        <v>0.50592482200931588</v>
      </c>
    </row>
    <row r="100" spans="2:9" ht="24" x14ac:dyDescent="0.35">
      <c r="D100" s="46" t="s">
        <v>16</v>
      </c>
      <c r="E100" s="46"/>
      <c r="F100" s="46"/>
      <c r="G100" s="46"/>
      <c r="H100" s="46"/>
      <c r="I100" s="46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47968335661</v>
      </c>
      <c r="D107" s="34">
        <f>+D108+D109+D110</f>
        <v>39512224379.970001</v>
      </c>
      <c r="E107" s="15">
        <f>+D107/C107</f>
        <v>0.8237147242132663</v>
      </c>
      <c r="F107" s="34">
        <f>+F108+F109+F110</f>
        <v>26771815677.549999</v>
      </c>
      <c r="G107" s="15">
        <f>+F107/C107</f>
        <v>0.55811433331251592</v>
      </c>
      <c r="H107" s="34">
        <f>+H108+H109+H110</f>
        <v>26621906794.860001</v>
      </c>
      <c r="I107" s="15">
        <f>+H107/C107</f>
        <v>0.55498917000167214</v>
      </c>
    </row>
    <row r="108" spans="2:9" ht="16.5" x14ac:dyDescent="0.3">
      <c r="B108" s="6" t="s">
        <v>8</v>
      </c>
      <c r="C108" s="7">
        <v>26712401089</v>
      </c>
      <c r="D108" s="7">
        <v>20401555884</v>
      </c>
      <c r="E108" s="8">
        <f t="shared" ref="E108:E110" si="15">+D108/C108</f>
        <v>0.76374848580726173</v>
      </c>
      <c r="F108" s="7">
        <v>15046115872</v>
      </c>
      <c r="G108" s="8">
        <f t="shared" ref="G108:G110" si="16">+F108/C108</f>
        <v>0.56326332559433967</v>
      </c>
      <c r="H108" s="7">
        <v>15015597548</v>
      </c>
      <c r="I108" s="8">
        <f t="shared" ref="I108:I110" si="17">+H108/C108</f>
        <v>0.56212084784034366</v>
      </c>
    </row>
    <row r="109" spans="2:9" ht="16.5" x14ac:dyDescent="0.3">
      <c r="B109" s="6" t="s">
        <v>9</v>
      </c>
      <c r="C109" s="7">
        <v>6293897913</v>
      </c>
      <c r="D109" s="7">
        <v>5236973216.3999996</v>
      </c>
      <c r="E109" s="8">
        <f t="shared" si="15"/>
        <v>0.83207152209810553</v>
      </c>
      <c r="F109" s="7">
        <v>3010527118.98</v>
      </c>
      <c r="G109" s="8">
        <f t="shared" si="16"/>
        <v>0.47832474574488704</v>
      </c>
      <c r="H109" s="7">
        <v>2891136560.29</v>
      </c>
      <c r="I109" s="8">
        <f t="shared" si="17"/>
        <v>0.45935549007211868</v>
      </c>
    </row>
    <row r="110" spans="2:9" ht="16.5" x14ac:dyDescent="0.3">
      <c r="B110" s="6" t="s">
        <v>10</v>
      </c>
      <c r="C110" s="7">
        <v>14962036659</v>
      </c>
      <c r="D110" s="7">
        <v>13873695279.57</v>
      </c>
      <c r="E110" s="8">
        <f t="shared" si="15"/>
        <v>0.9272598106638551</v>
      </c>
      <c r="F110" s="7">
        <v>8715172686.5699997</v>
      </c>
      <c r="G110" s="8">
        <f t="shared" si="16"/>
        <v>0.58248571937080695</v>
      </c>
      <c r="H110" s="7">
        <v>8715172686.5699997</v>
      </c>
      <c r="I110" s="8">
        <f t="shared" si="17"/>
        <v>0.58248571937080695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5910365208</v>
      </c>
      <c r="D112" s="14">
        <v>5256413055</v>
      </c>
      <c r="E112" s="15">
        <f>+D112/C112</f>
        <v>0.88935503475913125</v>
      </c>
      <c r="F112" s="14">
        <v>2509046955</v>
      </c>
      <c r="G112" s="15">
        <f>+F112/C112</f>
        <v>0.42451639902114152</v>
      </c>
      <c r="H112" s="14">
        <v>2509046955</v>
      </c>
      <c r="I112" s="15">
        <f>+H112/C112</f>
        <v>0.42451639902114152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53878700869</v>
      </c>
      <c r="D114" s="17">
        <f>+D107+D112</f>
        <v>44768637434.970001</v>
      </c>
      <c r="E114" s="18">
        <f>+D114/C114</f>
        <v>0.83091531000014096</v>
      </c>
      <c r="F114" s="17">
        <f>+F107+F112</f>
        <v>29280862632.549999</v>
      </c>
      <c r="G114" s="18">
        <f>+F114/C114</f>
        <v>0.5434589579979503</v>
      </c>
      <c r="H114" s="17">
        <f>+H107+H112</f>
        <v>29130953749.860001</v>
      </c>
      <c r="I114" s="18">
        <f>+H114/C114</f>
        <v>0.54067661766174802</v>
      </c>
    </row>
    <row r="122" spans="2:9" ht="24" x14ac:dyDescent="0.35">
      <c r="D122" s="46" t="s">
        <v>16</v>
      </c>
      <c r="E122" s="46"/>
      <c r="F122" s="46"/>
      <c r="G122" s="46"/>
      <c r="H122" s="46"/>
      <c r="I122" s="46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495014166547.92999</v>
      </c>
      <c r="E129" s="15">
        <f>+D129/C129</f>
        <v>0.73829272380633815</v>
      </c>
      <c r="F129" s="34">
        <f>+F130+F131+F132</f>
        <v>237498222731.78</v>
      </c>
      <c r="G129" s="15">
        <f>+F129/C129</f>
        <v>0.35421856910196636</v>
      </c>
      <c r="H129" s="34">
        <f>+H130+H131+H132</f>
        <v>237494782082.78</v>
      </c>
      <c r="I129" s="15">
        <f>+H129/C129</f>
        <v>0.35421343751928952</v>
      </c>
    </row>
    <row r="130" spans="2:9" ht="16.5" x14ac:dyDescent="0.3">
      <c r="B130" s="6" t="s">
        <v>8</v>
      </c>
      <c r="C130" s="7">
        <v>21701719899</v>
      </c>
      <c r="D130" s="7">
        <v>12215654719</v>
      </c>
      <c r="E130" s="8">
        <f t="shared" ref="E130:E132" si="18">+D130/C130</f>
        <v>0.5628887837393427</v>
      </c>
      <c r="F130" s="7">
        <v>11321884300.200001</v>
      </c>
      <c r="G130" s="8">
        <f t="shared" ref="G130:G132" si="19">+F130/C130</f>
        <v>0.52170447102313333</v>
      </c>
      <c r="H130" s="7">
        <v>11318443651.200001</v>
      </c>
      <c r="I130" s="8">
        <f t="shared" ref="I130:I132" si="20">+H130/C130</f>
        <v>0.52154592833545632</v>
      </c>
    </row>
    <row r="131" spans="2:9" ht="16.5" x14ac:dyDescent="0.3">
      <c r="B131" s="6" t="s">
        <v>9</v>
      </c>
      <c r="C131" s="7">
        <v>73119068150</v>
      </c>
      <c r="D131" s="7">
        <v>49703899513.719994</v>
      </c>
      <c r="E131" s="8">
        <f t="shared" si="18"/>
        <v>0.67976658854233485</v>
      </c>
      <c r="F131" s="7">
        <v>26456888372.580002</v>
      </c>
      <c r="G131" s="8">
        <f t="shared" si="19"/>
        <v>0.36183295331807375</v>
      </c>
      <c r="H131" s="7">
        <v>26456888372.580002</v>
      </c>
      <c r="I131" s="8">
        <f t="shared" si="20"/>
        <v>0.36183295331807375</v>
      </c>
    </row>
    <row r="132" spans="2:9" ht="16.5" x14ac:dyDescent="0.3">
      <c r="B132" s="6" t="s">
        <v>10</v>
      </c>
      <c r="C132" s="7">
        <v>575664170811</v>
      </c>
      <c r="D132" s="7">
        <v>433094612315.21002</v>
      </c>
      <c r="E132" s="8">
        <f t="shared" si="18"/>
        <v>0.75233900992146707</v>
      </c>
      <c r="F132" s="7">
        <v>199719450059</v>
      </c>
      <c r="G132" s="8">
        <f t="shared" si="19"/>
        <v>0.34693743363884144</v>
      </c>
      <c r="H132" s="7">
        <v>199719450059</v>
      </c>
      <c r="I132" s="8">
        <f t="shared" si="20"/>
        <v>0.34693743363884144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357939873646</v>
      </c>
      <c r="D134" s="14">
        <v>118372842098.7</v>
      </c>
      <c r="E134" s="15">
        <f>+D134/C134</f>
        <v>0.3307059392208701</v>
      </c>
      <c r="F134" s="14">
        <v>2344155160.3400002</v>
      </c>
      <c r="G134" s="15">
        <f>+F134/C134</f>
        <v>6.5490193547376426E-3</v>
      </c>
      <c r="H134" s="14">
        <v>2344155160.3400002</v>
      </c>
      <c r="I134" s="15">
        <f>+H134/C134</f>
        <v>6.5490193547376426E-3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1028424832506</v>
      </c>
      <c r="D136" s="17">
        <f>+D134+D129</f>
        <v>613387008646.63</v>
      </c>
      <c r="E136" s="18">
        <f>+D136/C136</f>
        <v>0.59643348668659402</v>
      </c>
      <c r="F136" s="17">
        <f>+F134+F129</f>
        <v>239842377892.12</v>
      </c>
      <c r="G136" s="18">
        <f>+F136/C136</f>
        <v>0.23321332810263576</v>
      </c>
      <c r="H136" s="17">
        <f>+H134+H129</f>
        <v>239838937243.12</v>
      </c>
      <c r="I136" s="18">
        <f>+H136/C136</f>
        <v>0.23320998255039777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2TV4CCKVFCYA-94321226-120</_dlc_DocId>
    <_dlc_DocIdUrl xmlns="81cc8fc0-8d1e-4295-8f37-5d076116407c">
      <Url>https://www.minjusticia.gov.co/ministerio/_layouts/15/DocIdRedir.aspx?ID=2TV4CCKVFCYA-94321226-120</Url>
      <Description>2TV4CCKVFCYA-94321226-120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8AED892-83EA-491D-AB4B-7D950A6AD5DE}"/>
</file>

<file path=customXml/itemProps2.xml><?xml version="1.0" encoding="utf-8"?>
<ds:datastoreItem xmlns:ds="http://schemas.openxmlformats.org/officeDocument/2006/customXml" ds:itemID="{E8AD918E-6AB7-40A7-8635-3AEE33934CEB}"/>
</file>

<file path=customXml/itemProps3.xml><?xml version="1.0" encoding="utf-8"?>
<ds:datastoreItem xmlns:ds="http://schemas.openxmlformats.org/officeDocument/2006/customXml" ds:itemID="{CDFB2A1F-1A21-4846-9258-89C143D836D4}"/>
</file>

<file path=customXml/itemProps4.xml><?xml version="1.0" encoding="utf-8"?>
<ds:datastoreItem xmlns:ds="http://schemas.openxmlformats.org/officeDocument/2006/customXml" ds:itemID="{B65F37F4-CB8C-46C4-A2B9-FDC509495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Julio 2018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2018-08-05T21:06:29Z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6cfec87f-736a-4605-bce7-96e953a11e90</vt:lpwstr>
  </property>
</Properties>
</file>