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 s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<sst xmlns="http://schemas.openxmlformats.org/spreadsheetml/2006/main" count="93" uniqueCount="17">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</sst>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>
      <selection activeCell="H24" sqref="H24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2148244170809</v>
      </c>
      <c r="D16" s="14">
        <f>+D17+D18+D19+D20</f>
        <v>1663743799909.6602</v>
      </c>
      <c r="E16" s="15">
        <f>+D16/C16</f>
        <v>0.77446680527154255</v>
      </c>
      <c r="F16" s="14">
        <f>+F17+F18+F19+F20</f>
        <v>1291404866337.1899</v>
      </c>
      <c r="G16" s="15">
        <f>+F16/C16</f>
        <v>0.60114435960548385</v>
      </c>
      <c r="H16" s="14">
        <f>+H17+H18+H19+H20</f>
        <v>1275125570313.99</v>
      </c>
      <c r="I16" s="15">
        <f>+H16/C16</f>
        <v>0.5935664053652685</v>
      </c>
    </row>
    <row r="17" spans="2:9" s="1" customFormat="1" ht="16.5" x14ac:dyDescent="0.3">
      <c r="B17" s="6" t="s">
        <v>8</v>
      </c>
      <c r="C17" s="7">
        <f t="shared" ref="C17:D19" si="0">+C39+C62+C84+C108+C130</f>
        <v>1021081129882</v>
      </c>
      <c r="D17" s="7">
        <f t="shared" si="0"/>
        <v>705641286029.88</v>
      </c>
      <c r="E17" s="8">
        <f>+D17/C17</f>
        <v>0.69107269283433592</v>
      </c>
      <c r="F17" s="7">
        <f>+F39+F62+F84+F108+F130</f>
        <v>698195472839.70996</v>
      </c>
      <c r="G17" s="8">
        <f t="shared" ref="G17:G20" si="1">+F17/C17</f>
        <v>0.68378060509295291</v>
      </c>
      <c r="H17" s="7">
        <f>+H39+H62+H84+H108+H130</f>
        <v>695865202322.60999</v>
      </c>
      <c r="I17" s="8">
        <f t="shared" ref="I17:I20" si="2">+H17/C17</f>
        <v>0.6814984450873427</v>
      </c>
    </row>
    <row r="18" spans="2:9" s="1" customFormat="1" ht="16.5" x14ac:dyDescent="0.3">
      <c r="B18" s="6" t="s">
        <v>9</v>
      </c>
      <c r="C18" s="7">
        <f t="shared" si="0"/>
        <v>273647383387</v>
      </c>
      <c r="D18" s="7">
        <f t="shared" si="0"/>
        <v>231025274336.92999</v>
      </c>
      <c r="E18" s="8">
        <f t="shared" ref="E18:E19" si="3">+D18/C18</f>
        <v>0.84424441219745705</v>
      </c>
      <c r="F18" s="7">
        <f>+F40+F63+F85+F109+F131</f>
        <v>163372143802.53998</v>
      </c>
      <c r="G18" s="8">
        <f t="shared" si="1"/>
        <v>0.5970170143066722</v>
      </c>
      <c r="H18" s="7">
        <f>+H40+H63+H85+H109+H131</f>
        <v>159601823260.79999</v>
      </c>
      <c r="I18" s="8">
        <f>+H18/C18</f>
        <v>0.58323898911573546</v>
      </c>
    </row>
    <row r="19" spans="2:9" s="1" customFormat="1" ht="16.5" x14ac:dyDescent="0.3">
      <c r="B19" s="6" t="s">
        <v>10</v>
      </c>
      <c r="C19" s="7">
        <f t="shared" si="0"/>
        <v>765164094715</v>
      </c>
      <c r="D19" s="7">
        <f t="shared" si="0"/>
        <v>661987599693.87</v>
      </c>
      <c r="E19" s="8">
        <f t="shared" si="3"/>
        <v>0.86515768874445154</v>
      </c>
      <c r="F19" s="7">
        <f>+F41+F64+F86+F110+F132</f>
        <v>379570826025.40002</v>
      </c>
      <c r="G19" s="8">
        <f t="shared" si="1"/>
        <v>0.49606460711774308</v>
      </c>
      <c r="H19" s="7">
        <f>+H41+H64+H86+H110+H132</f>
        <v>373946054905.63</v>
      </c>
      <c r="I19" s="8">
        <f t="shared" si="2"/>
        <v>0.4887135419558773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65089639848.980003</v>
      </c>
      <c r="E20" s="11">
        <f>+D20/C20</f>
        <v>0.73671181094899896</v>
      </c>
      <c r="F20" s="9">
        <f>+F87</f>
        <v>50266423669.540001</v>
      </c>
      <c r="G20" s="11">
        <f t="shared" si="1"/>
        <v>0.56893644053703818</v>
      </c>
      <c r="H20" s="9">
        <f>+H87</f>
        <v>45712489824.949997</v>
      </c>
      <c r="I20" s="11">
        <f t="shared" si="2"/>
        <v>0.51739310956495232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145940758124.87</v>
      </c>
      <c r="E22" s="15">
        <f>+D22/C22</f>
        <v>0.33669812674015459</v>
      </c>
      <c r="F22" s="14">
        <f>+F44+F67+F89+F112+F134</f>
        <v>31349114999.829994</v>
      </c>
      <c r="G22" s="15">
        <f>+F22/C22</f>
        <v>7.2325157351678271E-2</v>
      </c>
      <c r="H22" s="14">
        <f>+H44+H67+H89+H112+H134</f>
        <v>31335668839.829994</v>
      </c>
      <c r="I22" s="15">
        <f>+H22/C22</f>
        <v>7.2294135881445981E-2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2581691067404</v>
      </c>
      <c r="D24" s="17">
        <f>+D22+D16</f>
        <v>1809684558034.5303</v>
      </c>
      <c r="E24" s="18">
        <f>+D24/C24</f>
        <v>0.70096867161346499</v>
      </c>
      <c r="F24" s="17">
        <f>+F22+F16</f>
        <v>1322753981337.02</v>
      </c>
      <c r="G24" s="18">
        <f>+F24/C24</f>
        <v>0.51235951428809234</v>
      </c>
      <c r="H24" s="17">
        <f>+H22+H16</f>
        <v>1306461239153.8201</v>
      </c>
      <c r="I24" s="18">
        <f>+H24/C24</f>
        <v>0.50604863441988912</v>
      </c>
    </row>
    <row r="26" spans="2:9" x14ac:dyDescent="0.25">
      <c r="C26" s="45"/>
      <c r="D26" s="45"/>
      <c r="E26" s="45"/>
      <c r="F26" s="45"/>
      <c r="G26" s="45"/>
      <c r="H26" s="45"/>
      <c r="I26" s="45"/>
    </row>
    <row r="27" spans="2:9" x14ac:dyDescent="0.25">
      <c r="C27" s="45"/>
      <c r="D27" s="45"/>
      <c r="E27" s="45"/>
      <c r="F27" s="45"/>
      <c r="G27" s="45"/>
      <c r="H27" s="45"/>
      <c r="I27" s="45"/>
    </row>
    <row r="32" spans="2:9" ht="24" x14ac:dyDescent="0.35">
      <c r="B32" s="19"/>
      <c r="C32" s="19"/>
      <c r="D32" s="46" t="s">
        <v>16</v>
      </c>
      <c r="E32" s="46"/>
      <c r="F32" s="46"/>
      <c r="G32" s="46"/>
      <c r="H32" s="46"/>
      <c r="I32" s="46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47379208481.589996</v>
      </c>
      <c r="E38" s="24">
        <f>+D38/C38</f>
        <v>0.69654816444233247</v>
      </c>
      <c r="F38" s="23">
        <f>+F39+F40+F41</f>
        <v>41725314784.419998</v>
      </c>
      <c r="G38" s="24">
        <f>+F38/C38</f>
        <v>0.6134271203614442</v>
      </c>
      <c r="H38" s="23">
        <f>+H39+H40+H41</f>
        <v>41725314784.419998</v>
      </c>
      <c r="I38" s="24">
        <f>+H38/C38</f>
        <v>0.6134271203614442</v>
      </c>
    </row>
    <row r="39" spans="2:9" ht="16.5" x14ac:dyDescent="0.3">
      <c r="B39" s="25" t="s">
        <v>8</v>
      </c>
      <c r="C39" s="26">
        <v>32088405776</v>
      </c>
      <c r="D39" s="26">
        <v>24349137408.599998</v>
      </c>
      <c r="E39" s="27">
        <f t="shared" ref="E39:E41" si="4">+D39/C39</f>
        <v>0.75881418287260438</v>
      </c>
      <c r="F39" s="26">
        <v>24113087693.599998</v>
      </c>
      <c r="G39" s="27">
        <f t="shared" ref="G39:G41" si="5">+F39/C39</f>
        <v>0.75145795219390388</v>
      </c>
      <c r="H39" s="26">
        <v>24113087693.599998</v>
      </c>
      <c r="I39" s="27">
        <f t="shared" ref="I39:I41" si="6">+H39/C39</f>
        <v>0.75145795219390388</v>
      </c>
    </row>
    <row r="40" spans="2:9" ht="16.5" x14ac:dyDescent="0.3">
      <c r="B40" s="25" t="s">
        <v>9</v>
      </c>
      <c r="C40" s="26">
        <v>6773152914</v>
      </c>
      <c r="D40" s="26">
        <v>4788395722.3500004</v>
      </c>
      <c r="E40" s="27">
        <f t="shared" si="4"/>
        <v>0.70696701863211475</v>
      </c>
      <c r="F40" s="26">
        <v>3795145277.54</v>
      </c>
      <c r="G40" s="27">
        <f t="shared" si="5"/>
        <v>0.56032180665750131</v>
      </c>
      <c r="H40" s="26">
        <v>3795145277.54</v>
      </c>
      <c r="I40" s="27">
        <f t="shared" si="6"/>
        <v>0.56032180665750131</v>
      </c>
    </row>
    <row r="41" spans="2:9" ht="16.5" x14ac:dyDescent="0.3">
      <c r="B41" s="25" t="s">
        <v>10</v>
      </c>
      <c r="C41" s="26">
        <v>29158444664</v>
      </c>
      <c r="D41" s="26">
        <v>18241675350.639999</v>
      </c>
      <c r="E41" s="27">
        <f t="shared" si="4"/>
        <v>0.62560522554763653</v>
      </c>
      <c r="F41" s="26">
        <v>13817081813.280001</v>
      </c>
      <c r="G41" s="27">
        <f t="shared" si="5"/>
        <v>0.47386209972780324</v>
      </c>
      <c r="H41" s="26">
        <v>13817081813.280001</v>
      </c>
      <c r="I41" s="27">
        <f t="shared" si="6"/>
        <v>0.47386209972780324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17095833858.440001</v>
      </c>
      <c r="E44" s="24">
        <f>+D44/C44</f>
        <v>0.67115617549295148</v>
      </c>
      <c r="F44" s="28">
        <v>9312135000.7600002</v>
      </c>
      <c r="G44" s="24">
        <f>+F44/C44</f>
        <v>0.3655801152804628</v>
      </c>
      <c r="H44" s="28">
        <v>9312135000.7600002</v>
      </c>
      <c r="I44" s="24">
        <f t="shared" ref="I44" si="7">+H44/C44</f>
        <v>0.3655801152804628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64475042340.029999</v>
      </c>
      <c r="E46" s="31">
        <f>+D46/C46</f>
        <v>0.68963004656838967</v>
      </c>
      <c r="F46" s="30">
        <f>+F44+F38</f>
        <v>51037449785.18</v>
      </c>
      <c r="G46" s="31">
        <f>+F46/C46</f>
        <v>0.54590051583778698</v>
      </c>
      <c r="H46" s="30">
        <f>+H44+H38</f>
        <v>51037449785.18</v>
      </c>
      <c r="I46" s="31">
        <f t="shared" ref="I46" si="8">+H46/C46</f>
        <v>0.54590051583778698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6" t="s">
        <v>16</v>
      </c>
      <c r="E54" s="46"/>
      <c r="F54" s="46"/>
      <c r="G54" s="46"/>
      <c r="H54" s="46"/>
      <c r="I54" s="46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213285762527.94</v>
      </c>
      <c r="E61" s="15">
        <f>+D61/C61</f>
        <v>0.73957179420778651</v>
      </c>
      <c r="F61" s="34">
        <f>+F62+F63+F64</f>
        <v>178387494093.47998</v>
      </c>
      <c r="G61" s="15">
        <f>+F61/C61</f>
        <v>0.61856149002755545</v>
      </c>
      <c r="H61" s="34">
        <f>+H62+H63+H64</f>
        <v>175954566169.76999</v>
      </c>
      <c r="I61" s="15">
        <f>+H61/C61</f>
        <v>0.61012527352444623</v>
      </c>
    </row>
    <row r="62" spans="2:9" ht="16.5" x14ac:dyDescent="0.3">
      <c r="B62" s="6" t="s">
        <v>8</v>
      </c>
      <c r="C62" s="7">
        <v>141999725250</v>
      </c>
      <c r="D62" s="7">
        <v>95400201385.809998</v>
      </c>
      <c r="E62" s="8">
        <f t="shared" ref="E62:E64" si="9">+D62/C62</f>
        <v>0.67183370402901532</v>
      </c>
      <c r="F62" s="7">
        <v>94962462636.809998</v>
      </c>
      <c r="G62" s="8">
        <f t="shared" ref="G62:G64" si="10">+F62/C62</f>
        <v>0.66875103081799803</v>
      </c>
      <c r="H62" s="7">
        <v>92820925573.809998</v>
      </c>
      <c r="I62" s="8">
        <f t="shared" ref="I62:I64" si="11">+H62/C62</f>
        <v>0.65366975471531763</v>
      </c>
    </row>
    <row r="63" spans="2:9" ht="16.5" x14ac:dyDescent="0.3">
      <c r="B63" s="6" t="s">
        <v>9</v>
      </c>
      <c r="C63" s="7">
        <v>54200000000</v>
      </c>
      <c r="D63" s="7">
        <v>54132339016.510002</v>
      </c>
      <c r="E63" s="8">
        <f t="shared" si="9"/>
        <v>0.9987516423710332</v>
      </c>
      <c r="F63" s="7">
        <v>32581361334.639999</v>
      </c>
      <c r="G63" s="8">
        <f t="shared" si="10"/>
        <v>0.6011321279453874</v>
      </c>
      <c r="H63" s="7">
        <v>32289970473.93</v>
      </c>
      <c r="I63" s="8">
        <f t="shared" si="11"/>
        <v>0.59575591280313656</v>
      </c>
    </row>
    <row r="64" spans="2:9" ht="16.5" x14ac:dyDescent="0.3">
      <c r="B64" s="6" t="s">
        <v>10</v>
      </c>
      <c r="C64" s="7">
        <v>92191157418</v>
      </c>
      <c r="D64" s="7">
        <v>63753222125.619995</v>
      </c>
      <c r="E64" s="8">
        <f t="shared" si="9"/>
        <v>0.69153293993868881</v>
      </c>
      <c r="F64" s="7">
        <v>50843670122.029999</v>
      </c>
      <c r="G64" s="8">
        <f t="shared" si="10"/>
        <v>0.55150267711144874</v>
      </c>
      <c r="H64" s="7">
        <v>50843670122.029999</v>
      </c>
      <c r="I64" s="8">
        <f t="shared" si="11"/>
        <v>0.55150267711144874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32939595249.330002</v>
      </c>
      <c r="E67" s="15">
        <f>+D67/C67</f>
        <v>0.79511632764148465</v>
      </c>
      <c r="F67" s="14">
        <v>13537060154.829998</v>
      </c>
      <c r="G67" s="15">
        <f>+F67/C67</f>
        <v>0.326765932486351</v>
      </c>
      <c r="H67" s="14">
        <v>13531240044.829998</v>
      </c>
      <c r="I67" s="15">
        <f>+H67/C67</f>
        <v>0.32662544307066022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246225357777.27002</v>
      </c>
      <c r="E69" s="18">
        <f>+D69/C69</f>
        <v>0.74654856082042065</v>
      </c>
      <c r="F69" s="17">
        <f>+F67+F61</f>
        <v>191924554248.30997</v>
      </c>
      <c r="G69" s="18">
        <f>+F69/C69</f>
        <v>0.58191000737537912</v>
      </c>
      <c r="H69" s="17">
        <f>+H67+H61</f>
        <v>189485806214.59998</v>
      </c>
      <c r="I69" s="18">
        <f>+H69/C69</f>
        <v>0.57451578993487995</v>
      </c>
    </row>
    <row r="77" spans="2:9" ht="24" x14ac:dyDescent="0.35">
      <c r="B77" s="19"/>
      <c r="C77" s="19"/>
      <c r="D77" s="46" t="s">
        <v>16</v>
      </c>
      <c r="E77" s="46"/>
      <c r="F77" s="46"/>
      <c r="G77" s="46"/>
      <c r="H77" s="46"/>
      <c r="I77" s="46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770185638784.69995</v>
      </c>
      <c r="E83" s="37">
        <f>+D83/C83</f>
        <v>0.71895305134420118</v>
      </c>
      <c r="F83" s="36">
        <f>+F84+F85+F86+F87</f>
        <v>717087275749.80005</v>
      </c>
      <c r="G83" s="37">
        <f>+F83/C83</f>
        <v>0.66938678030133769</v>
      </c>
      <c r="H83" s="36">
        <f>+H84+H85+H86+H87</f>
        <v>703881123790.72998</v>
      </c>
      <c r="I83" s="37">
        <f>+H83/C83</f>
        <v>0.6570590988056525</v>
      </c>
    </row>
    <row r="84" spans="2:9" ht="16.5" x14ac:dyDescent="0.3">
      <c r="B84" s="25" t="s">
        <v>8</v>
      </c>
      <c r="C84" s="26">
        <v>796458877868</v>
      </c>
      <c r="D84" s="26">
        <v>547975154875.46997</v>
      </c>
      <c r="E84" s="27">
        <f t="shared" ref="E84:E87" si="12">+D84/C84</f>
        <v>0.6880143722452019</v>
      </c>
      <c r="F84" s="26">
        <v>545320819896.09998</v>
      </c>
      <c r="G84" s="27">
        <f t="shared" ref="G84:G87" si="13">+F84/C84</f>
        <v>0.68468170177955878</v>
      </c>
      <c r="H84" s="26">
        <v>545132086442</v>
      </c>
      <c r="I84" s="27">
        <f t="shared" ref="I84:I87" si="14">+H84/C84</f>
        <v>0.68444473605622447</v>
      </c>
    </row>
    <row r="85" spans="2:9" ht="16.5" x14ac:dyDescent="0.3">
      <c r="B85" s="25" t="s">
        <v>9</v>
      </c>
      <c r="C85" s="26">
        <v>133261264410</v>
      </c>
      <c r="D85" s="26">
        <v>116524655997.64999</v>
      </c>
      <c r="E85" s="27">
        <f t="shared" si="12"/>
        <v>0.8744075520636132</v>
      </c>
      <c r="F85" s="26">
        <v>91614799443.869995</v>
      </c>
      <c r="G85" s="27">
        <f t="shared" si="13"/>
        <v>0.68748259180553872</v>
      </c>
      <c r="H85" s="26">
        <v>88776085903.259995</v>
      </c>
      <c r="I85" s="27">
        <f t="shared" si="14"/>
        <v>0.66618072623208724</v>
      </c>
    </row>
    <row r="86" spans="2:9" ht="16.5" x14ac:dyDescent="0.3">
      <c r="B86" s="25" t="s">
        <v>10</v>
      </c>
      <c r="C86" s="26">
        <v>53188285163</v>
      </c>
      <c r="D86" s="26">
        <v>40596188062.600006</v>
      </c>
      <c r="E86" s="27">
        <f t="shared" si="12"/>
        <v>0.76325431320429971</v>
      </c>
      <c r="F86" s="26">
        <v>29885232740.290001</v>
      </c>
      <c r="G86" s="27">
        <f t="shared" si="13"/>
        <v>0.56187622234302492</v>
      </c>
      <c r="H86" s="26">
        <v>24260461620.52</v>
      </c>
      <c r="I86" s="27">
        <f t="shared" si="14"/>
        <v>0.45612415489936858</v>
      </c>
    </row>
    <row r="87" spans="2:9" ht="33" x14ac:dyDescent="0.3">
      <c r="B87" s="38" t="s">
        <v>15</v>
      </c>
      <c r="C87" s="9">
        <v>88351562825</v>
      </c>
      <c r="D87" s="9">
        <v>65089639848.980003</v>
      </c>
      <c r="E87" s="39">
        <f t="shared" si="12"/>
        <v>0.73671181094899896</v>
      </c>
      <c r="F87" s="9">
        <v>50266423669.540001</v>
      </c>
      <c r="G87" s="39">
        <f t="shared" si="13"/>
        <v>0.56893644053703818</v>
      </c>
      <c r="H87" s="26">
        <v>45712489824.949997</v>
      </c>
      <c r="I87" s="40">
        <f t="shared" si="14"/>
        <v>0.51739310956495232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1088874771.4000001</v>
      </c>
      <c r="E89" s="37">
        <f>+D89/C89</f>
        <v>0.40372772884713476</v>
      </c>
      <c r="F89" s="41">
        <v>578614732</v>
      </c>
      <c r="G89" s="37">
        <f>+F89/C89</f>
        <v>0.21453597581979345</v>
      </c>
      <c r="H89" s="41">
        <v>570988682</v>
      </c>
      <c r="I89" s="37">
        <f>+H89/C89</f>
        <v>0.2117084258320055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771274513556.09998</v>
      </c>
      <c r="E91" s="31">
        <f>+D91/C91</f>
        <v>0.71816141897404862</v>
      </c>
      <c r="F91" s="30">
        <f>+F89+F83</f>
        <v>717665890481.80005</v>
      </c>
      <c r="G91" s="31">
        <f>+F91/C91</f>
        <v>0.66824450334983765</v>
      </c>
      <c r="H91" s="30">
        <f>+H89+H83</f>
        <v>704452112472.72998</v>
      </c>
      <c r="I91" s="31">
        <f>+H91/C91</f>
        <v>0.65594067974590686</v>
      </c>
    </row>
    <row r="100" spans="2:9" ht="24" x14ac:dyDescent="0.35">
      <c r="D100" s="46" t="s">
        <v>16</v>
      </c>
      <c r="E100" s="46"/>
      <c r="F100" s="46"/>
      <c r="G100" s="46"/>
      <c r="H100" s="46"/>
      <c r="I100" s="46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50088335661</v>
      </c>
      <c r="D107" s="34">
        <f>+D108+D109+D110</f>
        <v>42783024327.629997</v>
      </c>
      <c r="E107" s="15">
        <f>+D107/C107</f>
        <v>0.85415144590124414</v>
      </c>
      <c r="F107" s="34">
        <f>+F108+F109+F110</f>
        <v>36375068995.349998</v>
      </c>
      <c r="G107" s="15">
        <f>+F107/C107</f>
        <v>0.72621836032919962</v>
      </c>
      <c r="H107" s="34">
        <f>+H108+H109+H110</f>
        <v>35735111485.93</v>
      </c>
      <c r="I107" s="15">
        <f>+H107/C107</f>
        <v>0.71344178268942227</v>
      </c>
    </row>
    <row r="108" spans="2:9" ht="16.5" x14ac:dyDescent="0.3">
      <c r="B108" s="6" t="s">
        <v>8</v>
      </c>
      <c r="C108" s="7">
        <v>28832401089</v>
      </c>
      <c r="D108" s="7">
        <v>22942831578</v>
      </c>
      <c r="E108" s="8">
        <f t="shared" ref="E108:E110" si="15">+D108/C108</f>
        <v>0.79573086914197511</v>
      </c>
      <c r="F108" s="7">
        <v>19442299375</v>
      </c>
      <c r="G108" s="8">
        <f t="shared" ref="G108:G110" si="16">+F108/C108</f>
        <v>0.6743212025590728</v>
      </c>
      <c r="H108" s="7">
        <v>19442299375</v>
      </c>
      <c r="I108" s="8">
        <f t="shared" ref="I108:I110" si="17">+H108/C108</f>
        <v>0.6743212025590728</v>
      </c>
    </row>
    <row r="109" spans="2:9" ht="16.5" x14ac:dyDescent="0.3">
      <c r="B109" s="6" t="s">
        <v>9</v>
      </c>
      <c r="C109" s="7">
        <v>6293897913</v>
      </c>
      <c r="D109" s="7">
        <v>5320930039.21</v>
      </c>
      <c r="E109" s="8">
        <f t="shared" si="15"/>
        <v>0.84541092225529402</v>
      </c>
      <c r="F109" s="7">
        <v>4357133086.9300003</v>
      </c>
      <c r="G109" s="8">
        <f t="shared" si="16"/>
        <v>0.69227895767587422</v>
      </c>
      <c r="H109" s="7">
        <v>3717175577.5100002</v>
      </c>
      <c r="I109" s="8">
        <f t="shared" si="17"/>
        <v>0.59059991580610183</v>
      </c>
    </row>
    <row r="110" spans="2:9" ht="16.5" x14ac:dyDescent="0.3">
      <c r="B110" s="6" t="s">
        <v>10</v>
      </c>
      <c r="C110" s="7">
        <v>14962036659</v>
      </c>
      <c r="D110" s="7">
        <v>14519262710.42</v>
      </c>
      <c r="E110" s="8">
        <f t="shared" si="15"/>
        <v>0.97040683974573327</v>
      </c>
      <c r="F110" s="7">
        <v>12575636533.42</v>
      </c>
      <c r="G110" s="8">
        <f t="shared" si="16"/>
        <v>0.8405029890001956</v>
      </c>
      <c r="H110" s="7">
        <v>12575636533.42</v>
      </c>
      <c r="I110" s="8">
        <f t="shared" si="17"/>
        <v>0.8405029890001956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5528382497</v>
      </c>
      <c r="E112" s="15">
        <f>+D112/C112</f>
        <v>0.93537070932893185</v>
      </c>
      <c r="F112" s="14">
        <v>3600940064</v>
      </c>
      <c r="G112" s="15">
        <f>+F112/C112</f>
        <v>0.6092584700393695</v>
      </c>
      <c r="H112" s="14">
        <v>3600940064</v>
      </c>
      <c r="I112" s="15">
        <f>+H112/C112</f>
        <v>0.6092584700393695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55998700869</v>
      </c>
      <c r="D114" s="17">
        <f>+D107+D112</f>
        <v>48311406824.629997</v>
      </c>
      <c r="E114" s="18">
        <f>+D114/C114</f>
        <v>0.86272370742397764</v>
      </c>
      <c r="F114" s="17">
        <f>+F107+F112</f>
        <v>39976009059.349998</v>
      </c>
      <c r="G114" s="18">
        <f>+F114/C114</f>
        <v>0.71387386562533794</v>
      </c>
      <c r="H114" s="17">
        <f>+H107+H112</f>
        <v>39336051549.93</v>
      </c>
      <c r="I114" s="18">
        <f>+H114/C114</f>
        <v>0.70244578783980005</v>
      </c>
    </row>
    <row r="122" spans="2:9" ht="24" x14ac:dyDescent="0.35">
      <c r="D122" s="46" t="s">
        <v>16</v>
      </c>
      <c r="E122" s="46"/>
      <c r="F122" s="46"/>
      <c r="G122" s="46"/>
      <c r="H122" s="46"/>
      <c r="I122" s="46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590110165787.80005</v>
      </c>
      <c r="E129" s="15">
        <f>+D129/C129</f>
        <v>0.8801243905473165</v>
      </c>
      <c r="F129" s="34">
        <f>+F130+F131+F132</f>
        <v>317829712714.14001</v>
      </c>
      <c r="G129" s="15">
        <f>+F129/C129</f>
        <v>0.47402959382494392</v>
      </c>
      <c r="H129" s="34">
        <f>+H130+H131+H132</f>
        <v>317829454083.14001</v>
      </c>
      <c r="I129" s="15">
        <f>+H129/C129</f>
        <v>0.47402920808772997</v>
      </c>
    </row>
    <row r="130" spans="2:9" ht="16.5" x14ac:dyDescent="0.3">
      <c r="B130" s="6" t="s">
        <v>8</v>
      </c>
      <c r="C130" s="7">
        <v>21701719899</v>
      </c>
      <c r="D130" s="7">
        <v>14973960782</v>
      </c>
      <c r="E130" s="8">
        <f t="shared" ref="E130:E132" si="18">+D130/C130</f>
        <v>0.68998958846068181</v>
      </c>
      <c r="F130" s="7">
        <v>14356803238.200001</v>
      </c>
      <c r="G130" s="8">
        <f t="shared" ref="G130:G132" si="19">+F130/C130</f>
        <v>0.66155140260848877</v>
      </c>
      <c r="H130" s="7">
        <v>14356803238.200001</v>
      </c>
      <c r="I130" s="8">
        <f t="shared" ref="I130:I132" si="20">+H130/C130</f>
        <v>0.66155140260848877</v>
      </c>
    </row>
    <row r="131" spans="2:9" ht="16.5" x14ac:dyDescent="0.3">
      <c r="B131" s="6" t="s">
        <v>9</v>
      </c>
      <c r="C131" s="7">
        <v>73119068150</v>
      </c>
      <c r="D131" s="7">
        <v>50258953561.209999</v>
      </c>
      <c r="E131" s="8">
        <f t="shared" si="18"/>
        <v>0.68735768702777156</v>
      </c>
      <c r="F131" s="7">
        <v>31023704659.560001</v>
      </c>
      <c r="G131" s="8">
        <f t="shared" si="19"/>
        <v>0.42429020834779335</v>
      </c>
      <c r="H131" s="7">
        <v>31023446028.560001</v>
      </c>
      <c r="I131" s="8">
        <f t="shared" si="20"/>
        <v>0.42428667122667646</v>
      </c>
    </row>
    <row r="132" spans="2:9" ht="16.5" x14ac:dyDescent="0.3">
      <c r="B132" s="6" t="s">
        <v>10</v>
      </c>
      <c r="C132" s="7">
        <v>575664170811</v>
      </c>
      <c r="D132" s="7">
        <v>524877251444.59003</v>
      </c>
      <c r="E132" s="8">
        <f t="shared" si="18"/>
        <v>0.91177682763396417</v>
      </c>
      <c r="F132" s="7">
        <v>272449204816.38</v>
      </c>
      <c r="G132" s="8">
        <f t="shared" si="19"/>
        <v>0.47327803019693154</v>
      </c>
      <c r="H132" s="7">
        <v>272449204816.38</v>
      </c>
      <c r="I132" s="8">
        <f t="shared" si="20"/>
        <v>0.47327803019693154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89288071748.699997</v>
      </c>
      <c r="E134" s="15">
        <f>+D134/C134</f>
        <v>0.24944991693494664</v>
      </c>
      <c r="F134" s="14">
        <v>4320365048.2399998</v>
      </c>
      <c r="G134" s="15">
        <f>+F134/C134</f>
        <v>1.2070085973469416E-2</v>
      </c>
      <c r="H134" s="14">
        <v>4320365048.2399998</v>
      </c>
      <c r="I134" s="15">
        <f>+H134/C134</f>
        <v>1.2070085973469416E-2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679398237536.5</v>
      </c>
      <c r="E136" s="18">
        <f>+D136/C136</f>
        <v>0.66062021847623587</v>
      </c>
      <c r="F136" s="17">
        <f>+F134+F129</f>
        <v>322150077762.38</v>
      </c>
      <c r="G136" s="18">
        <f>+F136/C136</f>
        <v>0.31324610956484322</v>
      </c>
      <c r="H136" s="17">
        <f>+H134+H129</f>
        <v>322149819131.38</v>
      </c>
      <c r="I136" s="18">
        <f>+H136/C136</f>
        <v>0.31324585808219535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2TV4CCKVFCYA-94321226-118</_dlc_DocId>
    <_dlc_DocIdUrl xmlns="81cc8fc0-8d1e-4295-8f37-5d076116407c">
      <Url>https://www.minjusticia.gov.co/ministerio/_layouts/15/DocIdRedir.aspx?ID=2TV4CCKVFCYA-94321226-118</Url>
      <Description>2TV4CCKVFCYA-94321226-118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AC8728-5995-45A6-9085-73C6D7676F42}"/>
</file>

<file path=customXml/itemProps2.xml><?xml version="1.0" encoding="utf-8"?>
<ds:datastoreItem xmlns:ds="http://schemas.openxmlformats.org/officeDocument/2006/customXml" ds:itemID="{E7652176-C1B4-4EE3-A302-9AEEB50557C4}"/>
</file>

<file path=customXml/itemProps3.xml><?xml version="1.0" encoding="utf-8"?>
<ds:datastoreItem xmlns:ds="http://schemas.openxmlformats.org/officeDocument/2006/customXml" ds:itemID="{E3210687-0A0B-4652-814A-2E26664449D9}"/>
</file>

<file path=customXml/itemProps4.xml><?xml version="1.0" encoding="utf-8"?>
<ds:datastoreItem xmlns:ds="http://schemas.openxmlformats.org/officeDocument/2006/customXml" ds:itemID="{94A4910B-49F3-407E-ACA1-C6AD3E648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 Octubre 2018  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2018-10-03T13:28:36Z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73b27966-d8d2-42fc-9cbd-f5c2d62e8f2e</vt:lpwstr>
  </property>
</Properties>
</file>