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2" i="1" l="1"/>
  <c r="F20" i="1"/>
  <c r="F19" i="1"/>
  <c r="F18" i="1"/>
  <c r="F17" i="1"/>
  <c r="G17" i="1" s="1"/>
  <c r="D22" i="1"/>
  <c r="D20" i="1"/>
  <c r="D19" i="1"/>
  <c r="D18" i="1"/>
  <c r="D17" i="1"/>
  <c r="E17" i="1" s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s="1"/>
  <c r="E136" i="1" l="1"/>
  <c r="G91" i="1"/>
  <c r="E91" i="1"/>
  <c r="E16" i="1"/>
  <c r="G69" i="1"/>
  <c r="E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<sst xmlns="http://schemas.openxmlformats.org/spreadsheetml/2006/main" count="81" uniqueCount="16">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</sst>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C25" sqref="C25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73999181898.040009</v>
      </c>
      <c r="D16" s="14">
        <f>+D17+D18+D19+D20</f>
        <v>455525142.16000003</v>
      </c>
      <c r="E16" s="15">
        <f>+D16/C16</f>
        <v>6.1558132194981111E-3</v>
      </c>
      <c r="F16" s="14">
        <f>+F17+F18+F19+F20</f>
        <v>0</v>
      </c>
      <c r="G16" s="15">
        <f>+F16/C16</f>
        <v>0</v>
      </c>
    </row>
    <row r="17" spans="2:7" s="1" customFormat="1" ht="16.5" x14ac:dyDescent="0.3">
      <c r="B17" s="6" t="s">
        <v>7</v>
      </c>
      <c r="C17" s="7">
        <f>+C39+C62+C84+C108+C130</f>
        <v>15582785</v>
      </c>
      <c r="D17" s="7">
        <f>+D39+D62+D84+D108+D130</f>
        <v>0</v>
      </c>
      <c r="E17" s="8">
        <f>+D17/C17</f>
        <v>0</v>
      </c>
      <c r="F17" s="7">
        <f>+F39+F62+F84+F108+F130</f>
        <v>0</v>
      </c>
      <c r="G17" s="8">
        <f>+F17/C17</f>
        <v>0</v>
      </c>
    </row>
    <row r="18" spans="2:7" s="1" customFormat="1" ht="16.5" x14ac:dyDescent="0.3">
      <c r="B18" s="6" t="s">
        <v>8</v>
      </c>
      <c r="C18" s="7">
        <f t="shared" ref="C17:C19" si="0">+C40+C63+C85+C109+C131</f>
        <v>27804487902.810001</v>
      </c>
      <c r="D18" s="7">
        <f>+D40+D63+D85+D109+D131</f>
        <v>455525142.16000003</v>
      </c>
      <c r="E18" s="8">
        <f>+D18/C18</f>
        <v>1.6383151660705943E-2</v>
      </c>
      <c r="F18" s="7">
        <f>+F40+F63+F85+F109+F131</f>
        <v>0</v>
      </c>
      <c r="G18" s="8">
        <f>+F18/C18</f>
        <v>0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0</v>
      </c>
      <c r="E19" s="8">
        <f>+D19/C19</f>
        <v>0</v>
      </c>
      <c r="F19" s="7">
        <f>+F41+F64+F86+F110+F132</f>
        <v>0</v>
      </c>
      <c r="G19" s="8">
        <f>+F19/C19</f>
        <v>0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234250449669.88</v>
      </c>
      <c r="D22" s="14">
        <f>+D44+D67+D89+D112+D134</f>
        <v>554309601</v>
      </c>
      <c r="E22" s="15">
        <f>+D22/C22</f>
        <v>2.3663117905693108E-3</v>
      </c>
      <c r="F22" s="14">
        <f>+F44+F67+F89+F112+F134</f>
        <v>4524187</v>
      </c>
      <c r="G22" s="15">
        <f>+F22/C22</f>
        <v>1.9313461324730688E-5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308249631567.92004</v>
      </c>
      <c r="D24" s="17">
        <f>+D22+D16</f>
        <v>1009834743.1600001</v>
      </c>
      <c r="E24" s="18">
        <f>+D24/C24</f>
        <v>3.2760290353745065E-3</v>
      </c>
      <c r="F24" s="17">
        <f>+F22+F16</f>
        <v>4524187</v>
      </c>
      <c r="G24" s="18">
        <f>+F24/C24</f>
        <v>1.4677023219744339E-5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0</v>
      </c>
      <c r="E38" s="24">
        <f>+D38/C38</f>
        <v>0</v>
      </c>
      <c r="F38" s="23">
        <f>+F39+F40+F41</f>
        <v>0</v>
      </c>
      <c r="G38" s="24">
        <f>+F38/C38</f>
        <v>0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0</v>
      </c>
      <c r="E41" s="27">
        <f>+D41/C41</f>
        <v>0</v>
      </c>
      <c r="F41" s="26">
        <v>0</v>
      </c>
      <c r="G41" s="27">
        <f>+F41/C41</f>
        <v>0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1918128146.1500001</v>
      </c>
      <c r="D44" s="28">
        <v>448557534</v>
      </c>
      <c r="E44" s="24">
        <f>+D44/C44</f>
        <v>0.23385170323491108</v>
      </c>
      <c r="F44" s="28">
        <v>0</v>
      </c>
      <c r="G44" s="24">
        <f>+F44/C44</f>
        <v>0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1931368146.1500001</v>
      </c>
      <c r="D46" s="30">
        <f>+D44+D38</f>
        <v>448557534</v>
      </c>
      <c r="E46" s="31">
        <f>+D46/C46</f>
        <v>0.23224859273678974</v>
      </c>
      <c r="F46" s="30">
        <f>+F44+F38</f>
        <v>0</v>
      </c>
      <c r="G46" s="31">
        <f>+F46/C46</f>
        <v>0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7276997928.54</v>
      </c>
      <c r="D61" s="33">
        <f>+D62+D63+D64</f>
        <v>437832782.16000003</v>
      </c>
      <c r="E61" s="15">
        <f>+D61/C61</f>
        <v>6.0166676761421505E-2</v>
      </c>
      <c r="F61" s="33">
        <f>+F62+F63+F64</f>
        <v>0</v>
      </c>
      <c r="G61" s="15">
        <f>+F61/C61</f>
        <v>0</v>
      </c>
    </row>
    <row r="62" spans="2:7" ht="16.5" x14ac:dyDescent="0.3">
      <c r="B62" s="6" t="s">
        <v>7</v>
      </c>
      <c r="C62" s="7">
        <v>2809338</v>
      </c>
      <c r="D62" s="7">
        <v>0</v>
      </c>
      <c r="E62" s="8">
        <f>+D62/C62</f>
        <v>0</v>
      </c>
      <c r="F62" s="7">
        <v>0</v>
      </c>
      <c r="G62" s="8">
        <f>+F62/C62</f>
        <v>0</v>
      </c>
    </row>
    <row r="63" spans="2:7" ht="16.5" x14ac:dyDescent="0.3">
      <c r="B63" s="6" t="s">
        <v>8</v>
      </c>
      <c r="C63" s="7">
        <v>7274188590.54</v>
      </c>
      <c r="D63" s="7">
        <v>437832782.16000003</v>
      </c>
      <c r="E63" s="8">
        <f>+D63/C63</f>
        <v>6.0189913515494582E-2</v>
      </c>
      <c r="F63" s="7">
        <v>0</v>
      </c>
      <c r="G63" s="8">
        <f t="shared" ref="G63:G64" si="1">+F63/C63</f>
        <v>0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21609721983.260002</v>
      </c>
      <c r="D67" s="14">
        <v>105752067</v>
      </c>
      <c r="E67" s="15">
        <f>+D67/C67</f>
        <v>4.8937264015668953E-3</v>
      </c>
      <c r="F67" s="14">
        <v>4524187</v>
      </c>
      <c r="G67" s="15">
        <f>+F67/C67</f>
        <v>2.0935887113701263E-4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28886719911.800003</v>
      </c>
      <c r="D69" s="17">
        <f>+D67+D61</f>
        <v>543584849.16000009</v>
      </c>
      <c r="E69" s="18">
        <f>+D69/C69</f>
        <v>1.8817811465605336E-2</v>
      </c>
      <c r="F69" s="17">
        <f>+F67+F61</f>
        <v>4524187</v>
      </c>
      <c r="G69" s="18">
        <f>+F69/C69</f>
        <v>1.5661823197004462E-4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0</v>
      </c>
      <c r="E83" s="36">
        <f>+D83/C83</f>
        <v>0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0</v>
      </c>
      <c r="E85" s="27">
        <f>+D85/C85</f>
        <v>0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0</v>
      </c>
      <c r="E91" s="31">
        <f>+D91/C91</f>
        <v>0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66029456669.5</v>
      </c>
      <c r="D129" s="33">
        <f>+D130+D131+D132</f>
        <v>17692360</v>
      </c>
      <c r="E129" s="15">
        <f>+D129/C129</f>
        <v>2.679464725653629E-4</v>
      </c>
      <c r="F129" s="33">
        <f>+F130+F131+F132</f>
        <v>0</v>
      </c>
      <c r="G129" s="15">
        <f>+F129/C129</f>
        <v>0</v>
      </c>
    </row>
    <row r="130" spans="2:7" ht="16.5" x14ac:dyDescent="0.3">
      <c r="B130" s="6" t="s">
        <v>7</v>
      </c>
      <c r="C130" s="7">
        <v>12773447</v>
      </c>
      <c r="D130" s="7">
        <v>0</v>
      </c>
      <c r="E130" s="8">
        <f>+D130/C130</f>
        <v>0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19850812012.27</v>
      </c>
      <c r="D131" s="7">
        <v>17692360</v>
      </c>
      <c r="E131" s="8">
        <f>+D131/C131</f>
        <v>8.912663113762884E-4</v>
      </c>
      <c r="F131" s="7">
        <v>0</v>
      </c>
      <c r="G131" s="8">
        <f>+F131/C131</f>
        <v>0</v>
      </c>
    </row>
    <row r="132" spans="2:7" ht="16.5" x14ac:dyDescent="0.3">
      <c r="B132" s="6" t="s">
        <v>9</v>
      </c>
      <c r="C132" s="7">
        <v>46165871210.230003</v>
      </c>
      <c r="D132" s="7">
        <v>0</v>
      </c>
      <c r="E132" s="8">
        <f>+D132/C132</f>
        <v>0</v>
      </c>
      <c r="F132" s="7">
        <v>0</v>
      </c>
      <c r="G132" s="8">
        <f>+F132/C132</f>
        <v>0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0</v>
      </c>
      <c r="E134" s="15">
        <f>+D134/C134</f>
        <v>0</v>
      </c>
      <c r="F134" s="14">
        <v>0</v>
      </c>
      <c r="G134" s="15">
        <f>+F134/C134</f>
        <v>0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276752056209.96997</v>
      </c>
      <c r="D136" s="17">
        <f>+D134+D129</f>
        <v>17692360</v>
      </c>
      <c r="E136" s="18">
        <f>+D136/C136</f>
        <v>6.3928558444302657E-5</v>
      </c>
      <c r="F136" s="17">
        <f>+F134+F129</f>
        <v>0</v>
      </c>
      <c r="G136" s="18">
        <f>+F136/C136</f>
        <v>0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2TV4CCKVFCYA-94321226-34</_dlc_DocId>
    <_dlc_DocIdUrl xmlns="81cc8fc0-8d1e-4295-8f37-5d076116407c">
      <Url>https://www.minjusticia.gov.co/ministerio/_layouts/15/DocIdRedir.aspx?ID=2TV4CCKVFCYA-94321226-34</Url>
      <Description>2TV4CCKVFCYA-94321226-34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5CE6EE5-753C-420F-A6F5-D751119D4E8D}"/>
</file>

<file path=customXml/itemProps2.xml><?xml version="1.0" encoding="utf-8"?>
<ds:datastoreItem xmlns:ds="http://schemas.openxmlformats.org/officeDocument/2006/customXml" ds:itemID="{59450AFF-54DB-46D1-9FD4-B85ABD1F23D6}"/>
</file>

<file path=customXml/itemProps3.xml><?xml version="1.0" encoding="utf-8"?>
<ds:datastoreItem xmlns:ds="http://schemas.openxmlformats.org/officeDocument/2006/customXml" ds:itemID="{66E537B6-1F1B-4544-B141-BBBC08C31C71}"/>
</file>

<file path=customXml/itemProps4.xml><?xml version="1.0" encoding="utf-8"?>
<ds:datastoreItem xmlns:ds="http://schemas.openxmlformats.org/officeDocument/2006/customXml" ds:itemID="{64DE8E60-602B-4A91-BE65-8F67E4F8B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Enero - 2018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c0a94e75-7b5a-43c3-a43a-ee91a94dca0b</vt:lpwstr>
  </property>
</Properties>
</file>