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8" i="1"/>
  <c r="D17" i="1"/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C46" i="1"/>
  <c r="G44" i="1"/>
  <c r="E44" i="1"/>
  <c r="G41" i="1"/>
  <c r="E41" i="1"/>
  <c r="F20" i="1" l="1"/>
  <c r="F17" i="1"/>
  <c r="G17" i="1" s="1"/>
  <c r="D22" i="1"/>
  <c r="D20" i="1"/>
  <c r="D19" i="1"/>
  <c r="D18" i="1"/>
  <c r="E17" i="1"/>
  <c r="C22" i="1"/>
  <c r="C18" i="1"/>
  <c r="G18" i="1" s="1"/>
  <c r="C19" i="1"/>
  <c r="C20" i="1"/>
  <c r="E22" i="1" l="1"/>
  <c r="E18" i="1"/>
  <c r="E19" i="1"/>
  <c r="G19" i="1"/>
  <c r="G22" i="1"/>
  <c r="F16" i="1"/>
  <c r="F24" i="1" l="1"/>
  <c r="F129" i="1"/>
  <c r="F136" i="1" s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G129" i="1" l="1"/>
  <c r="C136" i="1"/>
  <c r="G136" i="1" s="1"/>
  <c r="D136" i="1"/>
  <c r="E129" i="1"/>
  <c r="G83" i="1"/>
  <c r="E83" i="1"/>
  <c r="G61" i="1"/>
  <c r="E61" i="1"/>
  <c r="G38" i="1"/>
  <c r="F46" i="1"/>
  <c r="G46" i="1" s="1"/>
  <c r="D24" i="1"/>
  <c r="D46" i="1"/>
  <c r="E46" i="1" s="1"/>
  <c r="E38" i="1"/>
  <c r="C91" i="1"/>
  <c r="C114" i="1"/>
  <c r="F91" i="1"/>
  <c r="D114" i="1"/>
  <c r="D91" i="1"/>
  <c r="C69" i="1"/>
  <c r="F69" i="1"/>
  <c r="C16" i="1"/>
  <c r="G16" i="1" l="1"/>
  <c r="C24" i="1"/>
  <c r="G24" i="1" s="1"/>
  <c r="E136" i="1"/>
  <c r="G91" i="1"/>
  <c r="E91" i="1"/>
  <c r="E16" i="1"/>
  <c r="G69" i="1"/>
  <c r="E69" i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<sst xmlns="http://schemas.openxmlformats.org/spreadsheetml/2006/main" count="81" uniqueCount="16">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</sst>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F139" sqref="F139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73986727781.113998</v>
      </c>
      <c r="D16" s="14">
        <f>+D17+D18+D19+D20</f>
        <v>67356839353.159996</v>
      </c>
      <c r="E16" s="15">
        <f>+D16/C16</f>
        <v>0.91039084134700221</v>
      </c>
      <c r="F16" s="14">
        <f>+F17+F18+F19+F20</f>
        <v>57706727746.160004</v>
      </c>
      <c r="G16" s="15">
        <f>+F16/C16</f>
        <v>0.77996053450130198</v>
      </c>
    </row>
    <row r="17" spans="2:7" s="1" customFormat="1" ht="16.5" x14ac:dyDescent="0.3">
      <c r="B17" s="6" t="s">
        <v>7</v>
      </c>
      <c r="C17" s="7">
        <f>+C39+C62+C84+C108+C130</f>
        <v>15582784</v>
      </c>
      <c r="D17" s="7">
        <f>+D39+D62+D84+D108+D130</f>
        <v>15180113</v>
      </c>
      <c r="E17" s="8">
        <f>+D17/C17</f>
        <v>0.97415923881124189</v>
      </c>
      <c r="F17" s="7">
        <f>+F39+F62+F84+F108+F130</f>
        <v>2406666</v>
      </c>
      <c r="G17" s="8">
        <f>+F17/C17</f>
        <v>0.15444390424714866</v>
      </c>
    </row>
    <row r="18" spans="2:7" s="1" customFormat="1" ht="16.5" x14ac:dyDescent="0.3">
      <c r="B18" s="6" t="s">
        <v>8</v>
      </c>
      <c r="C18" s="7">
        <f t="shared" ref="C17:C19" si="0">+C40+C63+C85+C109+C131</f>
        <v>27792033786.883999</v>
      </c>
      <c r="D18" s="7">
        <f>+D40+D63+D85+D109+D131</f>
        <v>21218817409.739998</v>
      </c>
      <c r="E18" s="8">
        <f>+D18/C18</f>
        <v>0.7634855934780086</v>
      </c>
      <c r="F18" s="7">
        <f>+F40+F63+F85+F109+F131</f>
        <v>12427203052.740002</v>
      </c>
      <c r="G18" s="8">
        <f>+F18/C18</f>
        <v>0.44714982530730873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46122841830.419998</v>
      </c>
      <c r="E19" s="8">
        <f>+D19/C19</f>
        <v>0.99878149712423347</v>
      </c>
      <c r="F19" s="7">
        <f>+F41+F64+F86+F110+F132</f>
        <v>45277118027.419998</v>
      </c>
      <c r="G19" s="8">
        <f>+F19/C19</f>
        <v>0.98046750664594451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234240478925.04999</v>
      </c>
      <c r="D22" s="14">
        <f>+D44+D67+D89+D112+D134</f>
        <v>44347846383.059998</v>
      </c>
      <c r="E22" s="15">
        <f>+D22/C22</f>
        <v>0.18932614288775423</v>
      </c>
      <c r="F22" s="14">
        <f>+F44+F67+F89+F112+F134</f>
        <v>41036382095.959999</v>
      </c>
      <c r="G22" s="15">
        <f>+F22/C22</f>
        <v>0.17518911455560346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308227206706.164</v>
      </c>
      <c r="D24" s="17">
        <f>+D22+D16</f>
        <v>111704685736.22</v>
      </c>
      <c r="E24" s="18">
        <f>+D24/C24</f>
        <v>0.36241020684040121</v>
      </c>
      <c r="F24" s="17">
        <f>+F22+F16</f>
        <v>98743109842.119995</v>
      </c>
      <c r="G24" s="18">
        <f>+F24/C24</f>
        <v>0.32035818932834426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1910192121.1500001</v>
      </c>
      <c r="D44" s="28">
        <v>1050764181.5</v>
      </c>
      <c r="E44" s="24">
        <f>+D44/C44</f>
        <v>0.55008298373014153</v>
      </c>
      <c r="F44" s="28">
        <v>929599094.5</v>
      </c>
      <c r="G44" s="24">
        <f>+F44/C44</f>
        <v>0.48665214572257265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1923432121.1500001</v>
      </c>
      <c r="D46" s="30">
        <f>+D44+D38</f>
        <v>1064004181.5</v>
      </c>
      <c r="E46" s="31">
        <f>+D46/C46</f>
        <v>0.55318000037549697</v>
      </c>
      <c r="F46" s="30">
        <f>+F44+F38</f>
        <v>942839094.5</v>
      </c>
      <c r="G46" s="31">
        <f>+F46/C46</f>
        <v>0.49018579035494442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7276159548.2840004</v>
      </c>
      <c r="D61" s="33">
        <f>+D62+D63+D64</f>
        <v>5600759606.1800003</v>
      </c>
      <c r="E61" s="15">
        <f>+D61/C61</f>
        <v>0.76974117582411672</v>
      </c>
      <c r="F61" s="33">
        <f>+F62+F63+F64</f>
        <v>5600759606.1800003</v>
      </c>
      <c r="G61" s="15">
        <f>+F61/C61</f>
        <v>0.76974117582411672</v>
      </c>
    </row>
    <row r="62" spans="2:7" ht="16.5" x14ac:dyDescent="0.3">
      <c r="B62" s="6" t="s">
        <v>7</v>
      </c>
      <c r="C62" s="7">
        <v>2809337</v>
      </c>
      <c r="D62" s="7">
        <v>2406666</v>
      </c>
      <c r="E62" s="8">
        <f>+D62/C62</f>
        <v>0.85666689329190482</v>
      </c>
      <c r="F62" s="7">
        <v>2406666</v>
      </c>
      <c r="G62" s="8">
        <f>+F62/C62</f>
        <v>0.85666689329190482</v>
      </c>
    </row>
    <row r="63" spans="2:7" ht="16.5" x14ac:dyDescent="0.3">
      <c r="B63" s="6" t="s">
        <v>8</v>
      </c>
      <c r="C63" s="7">
        <v>7273350211.2840004</v>
      </c>
      <c r="D63" s="7">
        <v>5598352940.1800003</v>
      </c>
      <c r="E63" s="8">
        <f>+D63/C63</f>
        <v>0.76970760070024125</v>
      </c>
      <c r="F63" s="7">
        <v>5598352940.1800003</v>
      </c>
      <c r="G63" s="8">
        <f t="shared" ref="G63:G64" si="1">+F63/C63</f>
        <v>0.76970760070024125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21607687263.43</v>
      </c>
      <c r="D67" s="14">
        <v>10367598513.76</v>
      </c>
      <c r="E67" s="15">
        <f>+D67/C67</f>
        <v>0.47981065198526246</v>
      </c>
      <c r="F67" s="14">
        <v>10365578513.76</v>
      </c>
      <c r="G67" s="15">
        <f>+F67/C67</f>
        <v>0.47971716673737946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28883846811.714001</v>
      </c>
      <c r="D69" s="17">
        <f>+D67+D61</f>
        <v>15968358119.940001</v>
      </c>
      <c r="E69" s="18">
        <f>+D69/C69</f>
        <v>0.55284734834779503</v>
      </c>
      <c r="F69" s="17">
        <f>+F67+F61</f>
        <v>15966338119.940001</v>
      </c>
      <c r="G69" s="18">
        <f>+F69/C69</f>
        <v>0.55277741306482642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679487300</v>
      </c>
      <c r="E83" s="36">
        <f>+D83/C83</f>
        <v>1</v>
      </c>
      <c r="F83" s="35">
        <f>+F84+F85+F86+F87</f>
        <v>0</v>
      </c>
      <c r="G83" s="36">
        <f>+F83/C83</f>
        <v>0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679487300</v>
      </c>
      <c r="E85" s="27">
        <f>+D85/C85</f>
        <v>1</v>
      </c>
      <c r="F85" s="26">
        <v>0</v>
      </c>
      <c r="G85" s="27">
        <f>+F85/C85</f>
        <v>0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679487300</v>
      </c>
      <c r="E91" s="31">
        <f>+D91/C91</f>
        <v>1</v>
      </c>
      <c r="F91" s="30">
        <f>+F89+F83</f>
        <v>0</v>
      </c>
      <c r="G91" s="31">
        <f>+F91/C91</f>
        <v>0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66017840932.830002</v>
      </c>
      <c r="D129" s="33">
        <f>+D130+D131+D132</f>
        <v>61063352446.979996</v>
      </c>
      <c r="E129" s="15">
        <f>+D129/C129</f>
        <v>0.92495227932566049</v>
      </c>
      <c r="F129" s="33">
        <f>+F130+F131+F132</f>
        <v>52092728139.979996</v>
      </c>
      <c r="G129" s="15">
        <f>+F129/C129</f>
        <v>0.78907046040754125</v>
      </c>
    </row>
    <row r="130" spans="2:7" ht="16.5" x14ac:dyDescent="0.3">
      <c r="B130" s="6" t="s">
        <v>7</v>
      </c>
      <c r="C130" s="7">
        <v>12773447</v>
      </c>
      <c r="D130" s="7">
        <v>12773447</v>
      </c>
      <c r="E130" s="8">
        <f>+D130/C130</f>
        <v>1</v>
      </c>
      <c r="F130" s="7">
        <v>0</v>
      </c>
      <c r="G130" s="8">
        <f>+F130/C130</f>
        <v>0</v>
      </c>
    </row>
    <row r="131" spans="2:7" ht="16.5" x14ac:dyDescent="0.3">
      <c r="B131" s="6" t="s">
        <v>8</v>
      </c>
      <c r="C131" s="7">
        <v>19839196275.599998</v>
      </c>
      <c r="D131" s="7">
        <v>14940977169.559999</v>
      </c>
      <c r="E131" s="8">
        <f>+D131/C131</f>
        <v>0.75310395451532164</v>
      </c>
      <c r="F131" s="7">
        <v>6828850112.5600004</v>
      </c>
      <c r="G131" s="8">
        <f>+F131/C131</f>
        <v>0.34421001827371028</v>
      </c>
    </row>
    <row r="132" spans="2:7" ht="16.5" x14ac:dyDescent="0.3">
      <c r="B132" s="6" t="s">
        <v>9</v>
      </c>
      <c r="C132" s="7">
        <v>46165871210.230003</v>
      </c>
      <c r="D132" s="7">
        <v>46109601830.419998</v>
      </c>
      <c r="E132" s="8">
        <f>+D132/C132</f>
        <v>0.99878114766742376</v>
      </c>
      <c r="F132" s="7">
        <v>45263878027.419998</v>
      </c>
      <c r="G132" s="8">
        <f>+F132/C132</f>
        <v>0.98046190488418361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32929483687.799999</v>
      </c>
      <c r="E134" s="15">
        <f>+D134/C134</f>
        <v>0.15626935012955637</v>
      </c>
      <c r="F134" s="14">
        <v>29741204487.700001</v>
      </c>
      <c r="G134" s="15">
        <f>+F134/C134</f>
        <v>0.14113913055627478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276740440473.29999</v>
      </c>
      <c r="D136" s="17">
        <f>+D134+D129</f>
        <v>93992836134.779999</v>
      </c>
      <c r="E136" s="18">
        <f>+D136/C136</f>
        <v>0.33964257617725541</v>
      </c>
      <c r="F136" s="17">
        <f>+F134+F129</f>
        <v>81833932627.679993</v>
      </c>
      <c r="G136" s="18">
        <f>+F136/C136</f>
        <v>0.29570644784593875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2TV4CCKVFCYA-94321226-36</_dlc_DocId>
    <_dlc_DocIdUrl xmlns="81cc8fc0-8d1e-4295-8f37-5d076116407c">
      <Url>https://www.minjusticia.gov.co/ministerio/_layouts/15/DocIdRedir.aspx?ID=2TV4CCKVFCYA-94321226-36</Url>
      <Description>2TV4CCKVFCYA-94321226-36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E7686-508E-41B9-BEAB-B44E648294AB}"/>
</file>

<file path=customXml/itemProps2.xml><?xml version="1.0" encoding="utf-8"?>
<ds:datastoreItem xmlns:ds="http://schemas.openxmlformats.org/officeDocument/2006/customXml" ds:itemID="{575D2316-835A-4E25-A804-3A7144F9846E}"/>
</file>

<file path=customXml/itemProps3.xml><?xml version="1.0" encoding="utf-8"?>
<ds:datastoreItem xmlns:ds="http://schemas.openxmlformats.org/officeDocument/2006/customXml" ds:itemID="{FE63A721-27CA-4B5C-8137-0F58D883C564}"/>
</file>

<file path=customXml/itemProps4.xml><?xml version="1.0" encoding="utf-8"?>
<ds:datastoreItem xmlns:ds="http://schemas.openxmlformats.org/officeDocument/2006/customXml" ds:itemID="{3C5E0F4A-E348-4E69-9B96-F1CD59015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Julio - 2018 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269a344a-8efc-46ee-9d75-c1603760fe35</vt:lpwstr>
  </property>
</Properties>
</file>