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l="1"/>
  <c r="C24" i="1"/>
  <c r="G24" i="1" s="1"/>
  <c r="E136" i="1"/>
  <c r="G91" i="1"/>
  <c r="E91" i="1"/>
  <c r="E16" i="1"/>
  <c r="G69" i="1"/>
  <c r="E69" i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<sst xmlns="http://schemas.openxmlformats.org/spreadsheetml/2006/main" count="81" uniqueCount="16">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</sst>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137" sqref="F137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73986727781.113998</v>
      </c>
      <c r="D16" s="14">
        <f>+D17+D18+D19+D20</f>
        <v>57884864377.389999</v>
      </c>
      <c r="E16" s="15">
        <f>+D16/C16</f>
        <v>0.78236821810310964</v>
      </c>
      <c r="F16" s="14">
        <f>+F17+F18+F19+F20</f>
        <v>55819631781.370003</v>
      </c>
      <c r="G16" s="15">
        <f>+F16/C16</f>
        <v>0.75445466309186648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2406666</v>
      </c>
      <c r="G17" s="8">
        <f>+F17/C17</f>
        <v>0.15444390424714866</v>
      </c>
    </row>
    <row r="18" spans="2:7" s="1" customFormat="1" ht="16.5" x14ac:dyDescent="0.3">
      <c r="B18" s="6" t="s">
        <v>8</v>
      </c>
      <c r="C18" s="7">
        <f t="shared" ref="C17:C19" si="0">+C40+C63+C85+C109+C131</f>
        <v>27792033786.883999</v>
      </c>
      <c r="D18" s="7">
        <f>+D40+D63+D85+D109+D131</f>
        <v>12592566236.970001</v>
      </c>
      <c r="E18" s="8">
        <f>+D18/C18</f>
        <v>0.45309984629166861</v>
      </c>
      <c r="F18" s="7">
        <f>+F40+F63+F85+F109+F131</f>
        <v>11850433106.970001</v>
      </c>
      <c r="G18" s="8">
        <f>+F18/C18</f>
        <v>0.42639675807254601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45277118027.419998</v>
      </c>
      <c r="E19" s="8">
        <f>+D19/C19</f>
        <v>0.98046750664594451</v>
      </c>
      <c r="F19" s="7">
        <f>+F41+F64+F86+F110+F132</f>
        <v>43966792008.400002</v>
      </c>
      <c r="G19" s="8">
        <f>+F19/C19</f>
        <v>0.95209264223907564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234248414950.04999</v>
      </c>
      <c r="D22" s="14">
        <f>+D44+D67+D89+D112+D134</f>
        <v>38493055078.520004</v>
      </c>
      <c r="E22" s="15">
        <f>+D22/C22</f>
        <v>0.16432578673681988</v>
      </c>
      <c r="F22" s="14">
        <f>+F44+F67+F89+F112+F134</f>
        <v>36970486729.520004</v>
      </c>
      <c r="G22" s="15">
        <f>+F22/C22</f>
        <v>0.15782598459589753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308235142731.164</v>
      </c>
      <c r="D24" s="17">
        <f>+D22+D16</f>
        <v>96377919455.910004</v>
      </c>
      <c r="E24" s="18">
        <f>+D24/C24</f>
        <v>0.3126766098178777</v>
      </c>
      <c r="F24" s="17">
        <f>+F22+F16</f>
        <v>92790118510.890015</v>
      </c>
      <c r="G24" s="18">
        <f>+F24/C24</f>
        <v>0.30103679187489513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1918128146.1500001</v>
      </c>
      <c r="D44" s="28">
        <v>929599094.5</v>
      </c>
      <c r="E44" s="24">
        <f>+D44/C44</f>
        <v>0.48463868087534134</v>
      </c>
      <c r="F44" s="28">
        <v>929599094.5</v>
      </c>
      <c r="G44" s="24">
        <f>+F44/C44</f>
        <v>0.48463868087534134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1931368146.1500001</v>
      </c>
      <c r="D46" s="30">
        <f>+D44+D38</f>
        <v>942839094.5</v>
      </c>
      <c r="E46" s="31">
        <f>+D46/C46</f>
        <v>0.48817160849393765</v>
      </c>
      <c r="F46" s="30">
        <f>+F44+F38</f>
        <v>942839094.5</v>
      </c>
      <c r="G46" s="31">
        <f>+F46/C46</f>
        <v>0.48817160849393765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7276159548.2840004</v>
      </c>
      <c r="D61" s="33">
        <f>+D62+D63+D64</f>
        <v>5086635490.4099998</v>
      </c>
      <c r="E61" s="15">
        <f>+D61/C61</f>
        <v>0.69908245643261424</v>
      </c>
      <c r="F61" s="33">
        <f>+F62+F63+F64</f>
        <v>5086635490.4099998</v>
      </c>
      <c r="G61" s="15">
        <f>+F61/C61</f>
        <v>0.69908245643261424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7273350211.2840004</v>
      </c>
      <c r="D63" s="7">
        <v>5084228824.4099998</v>
      </c>
      <c r="E63" s="8">
        <f>+D63/C63</f>
        <v>0.69902158932512837</v>
      </c>
      <c r="F63" s="7">
        <v>5084228824.4099998</v>
      </c>
      <c r="G63" s="8">
        <f t="shared" ref="G63:G64" si="1">+F63/C63</f>
        <v>0.69902158932512837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21607687263.43</v>
      </c>
      <c r="D67" s="14">
        <v>7822251496.3199997</v>
      </c>
      <c r="E67" s="15">
        <f>+D67/C67</f>
        <v>0.36201243571119218</v>
      </c>
      <c r="F67" s="14">
        <v>7820231496.3199997</v>
      </c>
      <c r="G67" s="15">
        <f>+F67/C67</f>
        <v>0.36191895046330919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28883846811.714001</v>
      </c>
      <c r="D69" s="17">
        <f>+D67+D61</f>
        <v>12908886986.73</v>
      </c>
      <c r="E69" s="18">
        <f>+D69/C69</f>
        <v>0.44692409120154764</v>
      </c>
      <c r="F69" s="17">
        <f>+F67+F61</f>
        <v>12906866986.73</v>
      </c>
      <c r="G69" s="18">
        <f>+F69/C69</f>
        <v>0.44685415591857902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66017840932.830002</v>
      </c>
      <c r="D129" s="33">
        <f>+D130+D131+D132</f>
        <v>52105501586.979996</v>
      </c>
      <c r="E129" s="15">
        <f>+D129/C129</f>
        <v>0.78926394518104359</v>
      </c>
      <c r="F129" s="33">
        <f>+F130+F131+F132</f>
        <v>50719756290.959999</v>
      </c>
      <c r="G129" s="15">
        <f>+F129/C129</f>
        <v>0.7682734784157047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19839196275.599998</v>
      </c>
      <c r="D131" s="7">
        <v>6828850112.5600004</v>
      </c>
      <c r="E131" s="8">
        <f>+D131/C131</f>
        <v>0.34421001827371028</v>
      </c>
      <c r="F131" s="7">
        <v>6766204282.5600004</v>
      </c>
      <c r="G131" s="8">
        <f>+F131/C131</f>
        <v>0.34105233843982269</v>
      </c>
    </row>
    <row r="132" spans="2:7" ht="16.5" x14ac:dyDescent="0.3">
      <c r="B132" s="6" t="s">
        <v>9</v>
      </c>
      <c r="C132" s="7">
        <v>46165871210.230003</v>
      </c>
      <c r="D132" s="7">
        <v>45263878027.419998</v>
      </c>
      <c r="E132" s="8">
        <f>+D132/C132</f>
        <v>0.98046190488418361</v>
      </c>
      <c r="F132" s="7">
        <v>43953552008.400002</v>
      </c>
      <c r="G132" s="8">
        <f>+F132/C132</f>
        <v>0.95207890279476048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29741204487.700001</v>
      </c>
      <c r="E134" s="15">
        <f>+D134/C134</f>
        <v>0.14113913055627478</v>
      </c>
      <c r="F134" s="14">
        <v>28220656138.700001</v>
      </c>
      <c r="G134" s="15">
        <f>+F134/C134</f>
        <v>0.13392325360564911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276740440473.29999</v>
      </c>
      <c r="D136" s="17">
        <f>+D134+D129</f>
        <v>81846706074.679993</v>
      </c>
      <c r="E136" s="18">
        <f>+D136/C136</f>
        <v>0.29575260462366937</v>
      </c>
      <c r="F136" s="17">
        <f>+F134+F129</f>
        <v>78940412429.660004</v>
      </c>
      <c r="G136" s="18">
        <f>+F136/C136</f>
        <v>0.28525072914768379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2TV4CCKVFCYA-94321226-37</_dlc_DocId>
    <_dlc_DocIdUrl xmlns="81cc8fc0-8d1e-4295-8f37-5d076116407c">
      <Url>https://www.minjusticia.gov.co/ministerio/_layouts/15/DocIdRedir.aspx?ID=2TV4CCKVFCYA-94321226-37</Url>
      <Description>2TV4CCKVFCYA-94321226-37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C4114DF-2FE5-424E-AEE1-47CE2B099B7E}"/>
</file>

<file path=customXml/itemProps2.xml><?xml version="1.0" encoding="utf-8"?>
<ds:datastoreItem xmlns:ds="http://schemas.openxmlformats.org/officeDocument/2006/customXml" ds:itemID="{10CFDE83-2A33-417E-B998-FDBD80F93204}"/>
</file>

<file path=customXml/itemProps3.xml><?xml version="1.0" encoding="utf-8"?>
<ds:datastoreItem xmlns:ds="http://schemas.openxmlformats.org/officeDocument/2006/customXml" ds:itemID="{0DF00AD1-D847-4A4B-A82A-72FE2510A3C7}"/>
</file>

<file path=customXml/itemProps4.xml><?xml version="1.0" encoding="utf-8"?>
<ds:datastoreItem xmlns:ds="http://schemas.openxmlformats.org/officeDocument/2006/customXml" ds:itemID="{F6B72B36-5E64-477F-977F-35F410C0C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Junio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3700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9792dbcc-c118-441f-a222-54494fd43290</vt:lpwstr>
  </property>
</Properties>
</file>