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dvil\Documents\2020\AUDITORIAS\PMA 2020\TERCER INFORME\EXCEL 3ER INFORME\"/>
    </mc:Choice>
  </mc:AlternateContent>
  <bookViews>
    <workbookView xWindow="0" yWindow="0" windowWidth="24000" windowHeight="9735"/>
  </bookViews>
  <sheets>
    <sheet name="PMA" sheetId="1" r:id="rId1"/>
    <sheet name="Instructivo PMA" sheetId="4" r:id="rId2"/>
  </sheets>
  <definedNames>
    <definedName name="_xlnm.Print_Titles" localSheetId="0">PMA!$8:$10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 i="1" l="1"/>
  <c r="I26" i="1" l="1"/>
  <c r="L25" i="1" l="1"/>
  <c r="I14" i="1" l="1"/>
  <c r="L11" i="1"/>
  <c r="I24" i="1"/>
  <c r="L21" i="1"/>
  <c r="I31" i="1"/>
  <c r="I33" i="1"/>
  <c r="L30" i="1"/>
  <c r="I32" i="1"/>
  <c r="L28" i="1"/>
  <c r="I13" i="1"/>
  <c r="L15" i="1"/>
  <c r="I12" i="1"/>
  <c r="I16" i="1" l="1"/>
  <c r="I17" i="1" l="1"/>
  <c r="I18" i="1"/>
  <c r="I19" i="1"/>
  <c r="I20" i="1"/>
  <c r="I21" i="1"/>
  <c r="I22" i="1"/>
  <c r="I23" i="1"/>
  <c r="I25" i="1"/>
  <c r="I27" i="1"/>
  <c r="I28" i="1"/>
  <c r="I29" i="1"/>
  <c r="I30" i="1"/>
  <c r="I34" i="1"/>
  <c r="I35" i="1"/>
  <c r="I36" i="1"/>
  <c r="I37" i="1"/>
  <c r="I38" i="1"/>
  <c r="I11" i="1"/>
  <c r="L37" i="1" l="1"/>
  <c r="F48" i="1" s="1"/>
  <c r="L36" i="1"/>
  <c r="F47" i="1" s="1"/>
  <c r="L34" i="1"/>
  <c r="F46" i="1" s="1"/>
  <c r="F45" i="1"/>
  <c r="F44" i="1"/>
  <c r="F43" i="1"/>
  <c r="F42" i="1"/>
  <c r="L19" i="1"/>
  <c r="F41" i="1" s="1"/>
  <c r="F40" i="1"/>
  <c r="F39" i="1"/>
  <c r="E50" i="1" l="1"/>
</calcChain>
</file>

<file path=xl/comments1.xml><?xml version="1.0" encoding="utf-8"?>
<comments xmlns="http://schemas.openxmlformats.org/spreadsheetml/2006/main">
  <authors>
    <author>Maria Elvira Zea</author>
    <author>HERNAN ALONSO RODRIGUEZ MORA</author>
  </authors>
  <commentList>
    <comment ref="P9" authorId="0" shapeId="0">
      <text>
        <r>
          <rPr>
            <sz val="9"/>
            <color indexed="81"/>
            <rFont val="Tahoma"/>
            <family val="2"/>
          </rPr>
          <t xml:space="preserve">Dejar las observaciones frente al cumplimiento y efectividad de las tareas implementadas. 
</t>
        </r>
      </text>
    </comment>
    <comment ref="R9" authorId="1" shapeId="0">
      <text>
        <r>
          <rPr>
            <b/>
            <sz val="9"/>
            <color indexed="81"/>
            <rFont val="Tahoma"/>
            <family val="2"/>
          </rPr>
          <t xml:space="preserve">Fecha en que se cierra completamente el hallazgo
</t>
        </r>
      </text>
    </comment>
    <comment ref="S9"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<sst xmlns="http://schemas.openxmlformats.org/spreadsheetml/2006/main" count="260" uniqueCount="198">
  <si>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</si>
  <si>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</si>
  <si>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</si>
  <si>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</si>
  <si>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</si>
  <si>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</si>
  <si>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</si>
  <si>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</si>
  <si>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</si>
  <si>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</si>
  <si>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</si>
  <si>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</si>
  <si>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</si>
  <si>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</si>
  <si>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</si>
  <si>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</si>
  <si>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</si>
  <si>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</si>
  <si>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</si>
  <si>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</si>
  <si>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</si>
  <si>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</si>
  <si>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</si>
  <si>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</si>
  <si>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</si>
  <si>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</si>
  <si>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</si>
  <si>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</si>
  <si>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</si>
  <si>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</si>
  <si>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 xml:space="preserve">Accion 7 </t>
  </si>
  <si>
    <t>Acción 8</t>
  </si>
  <si>
    <t>Acción 9</t>
  </si>
  <si>
    <t>Acción 10</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</si>
  <si>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</si>
  <si>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</si>
  <si>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</si>
  <si>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</si>
  <si>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</si>
  <si>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</si>
  <si>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</si>
  <si>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</si>
  <si>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</si>
  <si>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</si>
  <si>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</si>
  <si>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</si>
  <si>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</si>
  <si>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ACCION 1</t>
  </si>
  <si>
    <t xml:space="preserve">ACCION 2 </t>
  </si>
  <si>
    <t>ACCION 3</t>
  </si>
  <si>
    <t>ACCION 4</t>
  </si>
  <si>
    <t>ACCION 5</t>
  </si>
  <si>
    <t>ACCION 6</t>
  </si>
  <si>
    <t>ACCION 7</t>
  </si>
  <si>
    <t>ACCION 8</t>
  </si>
  <si>
    <t>ACCION 9</t>
  </si>
  <si>
    <t>ACCION 10</t>
  </si>
  <si>
    <t>Establecer  el / los objetivos según el número de acciones que permitan subsanar el hallazgo</t>
  </si>
  <si>
    <t>No. TAREA</t>
  </si>
  <si>
    <t>T1</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</si>
  <si>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</si>
  <si>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</si>
  <si>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</si>
  <si>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</si>
  <si>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</si>
  <si>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</si>
  <si>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</si>
  <si>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</si>
  <si>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</si>
  <si>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</si>
  <si>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</si>
  <si>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</si>
  <si>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</si>
  <si>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</si>
  <si>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</si>
  <si>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</si>
  <si>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</si>
  <si>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</si>
  <si>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</si>
  <si>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</si>
  <si>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</si>
  <si>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</si>
  <si>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</si>
  <si>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M4</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</si>
  <si>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</si>
  <si>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</si>
  <si>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Ministerio de Justicia y del Derecho</t>
  </si>
  <si>
    <t>Aycardo Miguel Velaides Navarro</t>
  </si>
  <si>
    <t>Coordinador Grupo de Gestión Documental</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</si>
  <si>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</si>
  <si>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</si>
  <si>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</si>
  <si>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</si>
  <si>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</si>
  <si>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</si>
  <si>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Realizar el proceso de convalidación de la TRD actualizada conforme el Decreto 1427 de 2017.</t>
  </si>
  <si>
    <t>Presentación de ajustes al AGN.</t>
  </si>
  <si>
    <t>T2</t>
  </si>
  <si>
    <t>Elaborar el diagnóstico integral de gestión documental.</t>
  </si>
  <si>
    <t>Actualizar el PGD empleando la metodologia establecida por el AGN. Decreto 1080 Anexo Técnico.</t>
  </si>
  <si>
    <t>Diagnóstico Integral de Gestión Documental.</t>
  </si>
  <si>
    <t>Politica de Gestión Documental Actualizada.</t>
  </si>
  <si>
    <t>Actualizar la Politica de Gestión Documental conforme al articulo 2.8.2.5.6. del Decreto 1080 de 2015.</t>
  </si>
  <si>
    <t>Implementar el PGD</t>
  </si>
  <si>
    <t>Plan de acción del Proceso ejecutado.</t>
  </si>
  <si>
    <t>Presentación TRD ante el Comité evaluador de documentos-</t>
  </si>
  <si>
    <t>T3</t>
  </si>
  <si>
    <t>Ralizar inscripción en el RUSD</t>
  </si>
  <si>
    <t>Certificado de inscripción en el RUSD.</t>
  </si>
  <si>
    <t>Programa de Gestión Documental vigencia 2019-2022 Aprobado por el CIGD.</t>
  </si>
  <si>
    <t>Certificado de convalidación TVD</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</si>
  <si>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</si>
  <si>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</si>
  <si>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Cinco (5) Certificados de inscripción en el RUSD.</t>
  </si>
  <si>
    <t>Certificado de Convalidación TRD.</t>
  </si>
  <si>
    <t>Acta Presentación de ajustes.</t>
  </si>
  <si>
    <t>Actualizar el procedimiento de transferencias documentales.</t>
  </si>
  <si>
    <t>Procedimiento actualizado.</t>
  </si>
  <si>
    <t>Implementar hoja de control a expedientes.</t>
  </si>
  <si>
    <t>Ordenación, foliación y rotulación de expedientes conforme la circular 04 de 2003.</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</si>
  <si>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</si>
  <si>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 xml:space="preserve">Organizar los Archivos de Gestión de la entidad conforme las TRD y empleando el formato de hoja de control de expedientes en conocordancia con lo dispuesto en el articulo 12 del acuerdo 02 de 2014. </t>
  </si>
  <si>
    <t>Normalizar el flujo de archivo para la serie de historias laborales de acuerdo con lo establecido en la circular 04 de 2003 y articulo 12 del acuerdo 02 d e2014.</t>
  </si>
  <si>
    <t>FUID Archivos de Gestión.</t>
  </si>
  <si>
    <t>Historias Laborales con Hoja de control.</t>
  </si>
  <si>
    <t>Archivo de HL Organizado.</t>
  </si>
  <si>
    <t>Expedientes organizados con hoja de control.</t>
  </si>
  <si>
    <t>Actualizar e implementar el Sistema Integrado de Conservación SIC del Ministerio de Justicia y del Derecho conforme lo establecido en el acuerdo 06 de 2014.</t>
  </si>
  <si>
    <t>Implementar el componente Plan de Conservación Documental.</t>
  </si>
  <si>
    <t>Actualizar el SIC incluyendo el Plan de Preservación Digital a Largo Plazo.</t>
  </si>
  <si>
    <t>Sistema Integrado de Conservación</t>
  </si>
  <si>
    <t>Acta de entrega de la obra de adecuación.</t>
  </si>
  <si>
    <t>Acto administrativo de adopción del SIC.</t>
  </si>
  <si>
    <t>Adoptar el sistema integrado de conservación.</t>
  </si>
  <si>
    <t>Realizar adecuaciones a las zonas de archivo priorizadas de acuerdo con el Díagnóstico de Gestión Documental para dar alcance a  lo descrito en el acuerdo 08 de 2014.</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</si>
  <si>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</si>
  <si>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Implementar las TVD en archivo central.</t>
  </si>
  <si>
    <t>Archivo Central Organizado.</t>
  </si>
  <si>
    <t>T4</t>
  </si>
  <si>
    <t>Implementar las TRD conforme el Decreto 1427 de 2017.</t>
  </si>
  <si>
    <t>Transferencias Primarias.</t>
  </si>
  <si>
    <t>El cumplimiento de esta actividad se encuentra sujeto a los terminos de evaluación técnica definidos por el AGN en el acuerdo 04 de 2019. articulo 13.</t>
  </si>
  <si>
    <t>12/31/2022</t>
  </si>
  <si>
    <t>Implementar el Formato Unico de Inventario Documental en las Dependencias del MJD conforme lo establecido en el acuerdo 042 de 2002.</t>
  </si>
  <si>
    <t>Inventarios documentales de las dependencias.</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</si>
  <si>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</si>
  <si>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Procedimiento creado.</t>
  </si>
  <si>
    <t>Creación e implementación de un procedimiento de organización de archivos de gestión que incluya la adopción del FUID desde la etapa de creación de expedientes como metodo de control documental.</t>
  </si>
  <si>
    <t>Diligenciar el Formato Unico de Inventario Documental FUID en las dependencias.</t>
  </si>
  <si>
    <t>Grupo de Gestión Documental</t>
  </si>
  <si>
    <t>Inventarios Documentaldes de las Dependencias.</t>
  </si>
  <si>
    <t>Realizar seguimiento sobre la implementación del Formato Único de Inventario Documental FUID en archivos de Gestión.</t>
  </si>
  <si>
    <t>Naslly Raquel Ramos Camacho- Secretaria General</t>
  </si>
  <si>
    <t>Hojas de control aplicadas en las dependencias</t>
  </si>
  <si>
    <t xml:space="preserve"> 900457461-9</t>
  </si>
  <si>
    <t xml:space="preserve">El documento Fue actualizado 27 de junio de 2018 y Socializado </t>
  </si>
  <si>
    <t xml:space="preserve">MJD-OFI20-001918-GGD-4006 </t>
  </si>
  <si>
    <t xml:space="preserve">
Una vez actualizado el instrumento archivístico SIC se dará inicio a la actividad.
</t>
  </si>
  <si>
    <t xml:space="preserve">
Se realizó seguimiento a 33 dependencias  las cuales  realizaron implementación del Formato Único de Inventario Documental FUID, y se da inicio a la programación de aplicación de TRD para el 2020.</t>
  </si>
  <si>
    <t xml:space="preserve">Se realizó implementación en la Dirección de Asuntos Internacionales. </t>
  </si>
  <si>
    <t xml:space="preserve">correo de socialización </t>
  </si>
  <si>
    <t xml:space="preserve">Se reprograma actividad para inicio en el 2021 por tema presupuestal </t>
  </si>
  <si>
    <t>http://info.minjusticia.gov.co:8083/Portals/0/2019/1_Diagnostico_GD_2019.pdf</t>
  </si>
  <si>
    <t>http://info.minjusticia.gov.co:8083/Portals/0/2019/2_PGD-MJD_2019-2022.pdf</t>
  </si>
  <si>
    <t>Procedimiento de transferencias  documentales y correo de Socialización. http://info.minjusticia.gov.co:8083/Portals/0/2019/2_PGD-MJD_2019-2022.pdf</t>
  </si>
  <si>
    <t xml:space="preserve">
Se realizó seguimiento a las dependencias  que hacen parte de la estructura organizacional de las cuales  realizaron implementación del Formato Único de Inventario Documental FUID, y se da inicio a la implementación de las TRD para el 2020.</t>
  </si>
  <si>
    <t>El diagnóstico de Gestión Documental fue elaborado para determinar el estado actual de la implementación de los procesos archivísticos, Fue aprobado y publicado mediante comité  de XXXXXXXXX</t>
  </si>
  <si>
    <t xml:space="preserve">El procedimiento P-GD-08 Gestión de Transferencias Documentales  fue aprobado, socializado y publicado el día 25 de octubre de 2019 en el Sistema de Gestión de Calidad (http://sig.minjusticia.gov.co/). </t>
  </si>
  <si>
    <t>Reprogramación de la actividad por infrastrutura programada para el 2021</t>
  </si>
  <si>
    <t>MJD-OFI19-0034657 Radicación Ajustes de TVD 15_Noviembre_2019</t>
  </si>
  <si>
    <t>Hojas de control aplicadas en las dependencia</t>
  </si>
  <si>
    <t>Registro fotografico</t>
  </si>
  <si>
    <t xml:space="preserve">Contrato N° 0184 y plan de trabajo </t>
  </si>
  <si>
    <t>Mediante comunicado de referencia REF. 1-2019-11448 de fecha 15 octubre 2019  se remitió comunicación informativa por parte del Archivo General de la Nación en el que indica la reanudación proceso de evaluación y convalidación de Tablas de Retención Documental (TRD), mediante comunicado MJD-EXT19-0057054 de fecha 12 diciembre de 2019 se remitió Concepto técnico de evaluación de TRD en el cual requieren realizar ajustes y enviar nuevamente se emite respuesta mediante MJD-OFI20-0001918-GGD-4006 de fecha 24 de enero de 2020 en el cual se subsana el requerimiento realizado.</t>
  </si>
  <si>
    <t>La entidad se encuentra en proceso de contratación de un profesional en archivística para apoyar las actividades correspondientes a implementación del PGD.</t>
  </si>
  <si>
    <t>Se realizó actualización de carácterización de proceso y formatos conexos. Lo anterior en virtud que la entidad se encuentra en proceso de implementación de la NTC ISO 9001 - 2015.</t>
  </si>
  <si>
    <t>Frente al total de expedientes laborales de la entidad (462) contenidas en 66 cajas deformato X200, se cuenta con un avance en la implementación de hoja de control a expedientes cerrados equivalente a un 20% lo cual corresponde a 92 carpetas y 3,2 ML:</t>
  </si>
  <si>
    <t>Se cuenta con un nivel de organización del 53% del tamaño del archivo es decir 8,75 metros lineales equivalentes a  35 cajas de formato X200 con un 20% de avance frente a la inclusión o diligenciamiento de la hoja de control que corresponde a 3,2 metros lineales. Se adjuntan registros fotográficos evidenciando la actividad.</t>
  </si>
  <si>
    <t>Se cuenta con un profesional vinculado mediante contrato N° 0184 de 2020 de fecha 13 de febrero de 2020 que desarrollara las actividades correspondientes a la actualización e implementación del SIC y Plan de Preservación Digital a Largo Plazo. Se presenta borrador de plan de trabajo el cual se encuentra en proceso de validación ´por parte del supervisor.</t>
  </si>
  <si>
    <t>Realizar inscripción en el RUSD</t>
  </si>
  <si>
    <t>Informe de seguimiento No.1, septiembre 2019.          Informe de seguimiento No.3, marzo de 2020.</t>
  </si>
  <si>
    <r>
      <t xml:space="preserve">100%. La tarea programada se encuentra ejecutada.  1. Para el primer informe de seguimiento (septiembre 2019) se evalúo oficio MJD-OFI19-0024789-GGD-4006 del 26 de agosto de 2019  por el que se remiten al AGN las TRD; 2. Para este tercer informe, se observa que el Archivo General de la Nación, por oficio 1-2019-11448 del 9 de diciembre de 2019 (radicado epx ministerio  MJD-EXT19-0056444)  emitió concepto sobre las TRD que presentó el MJD, en el sentido de que aún no cumplen con lo establecido por el Archivo, dice el AGN que: </t>
    </r>
    <r>
      <rPr>
        <i/>
        <sz val="10"/>
        <color theme="1"/>
        <rFont val="Arial"/>
        <family val="2"/>
      </rPr>
      <t>"las citadas Tablas de Retención Documental-TRD fueron evaluadas y el concepto técnico determinó que aún no reunen la totalidad de los requisitos técnicos establecidos por el Archivo General de la Nación para continuar con al etapa de sustentanción ante el Pre- Comité Evaluador de Documentos"</t>
    </r>
    <r>
      <rPr>
        <sz val="10"/>
        <color theme="1"/>
        <rFont val="Arial"/>
        <family val="2"/>
      </rPr>
      <t>; ante esta situación el MJD a través del Grupo de Gestión Documental -GGD, toma en cuenta las recomendaciones,  por oficio</t>
    </r>
    <r>
      <rPr>
        <sz val="11"/>
        <color theme="1"/>
        <rFont val="Arial"/>
        <family val="2"/>
      </rPr>
      <t xml:space="preserve"> MJD-OFI20-0001918-GGD-4006</t>
    </r>
    <r>
      <rPr>
        <sz val="10"/>
        <color theme="1"/>
        <rFont val="Arial"/>
        <family val="2"/>
      </rPr>
      <t xml:space="preserve">, del 24 de enero de 2020, entrega al AGN la infomación subsanada y corregida, para que continue con el proceso;  se concluye que en este momento las TRDs se encuentran en etapa de evaluación por parte del AGN. </t>
    </r>
  </si>
  <si>
    <t>Informe de seguimiento No.2, diciembre de 2019.     Informe de seguimiento No.3, marzo de 2020.</t>
  </si>
  <si>
    <t>0%. Tarea en ejecución. Se evidencia que ya se presentaron las TRD al AGN para surtir la evaluación técnica. Por oficio del AGN, Ref. 1-2019-11448-8039/2019/SGC-540 del 15 de octubre de 2019, la entidad informa al MJD de la reanudación del proceso de evaluación y convalidación de las Tablas de Retención Documental-TRD. Como se dijo en el punto anterior,  se observó que el Archivo General de la Nación, a través del oficio 1-2019-11448 del 9 de diciembre de 2019 (radicado  MJD-EXT19-0056444)  conceptúa que las TRD no reúnen la totalidad de los requisitos técnicos establecidos por el AGN, otorgando 30 días hábiles para responder;  ante lo cual el MJD, en tiempo, a través del Grupo de Gestión Dcumental, subsana y envía de nuevo las TRDs, con las correciones, a través del oficio  MJD-OFI20-0001918-GGD-4006, del 24 de enero de 2020.                                                                         Al momento de emitir este informe, las TRDs se encuentran en etapa de evaluación por parte del AGN; según el artículo 13 del acuerdo No.004 de 2019, las instancias competentes tendrán un plazo máximo de hasta noventa (90) días hábiles, para evaluar y emitir concepto técnico sobre las Tablas de Retención Documental – TRD y las Tablas de Valoración Documental -TVD-, que le sean presentadas para convalidación; este término inicia desde el día siguiente a la radicación de la solicitud de convalidación de tales instrumentos archivísticos. Por lo tanto el Archivo General de la Nación, puede tomarse en este proceso hasta el 5 de junio de 2020 para pronunciarse, quedando en suspenso las actividades que dependen de ese concepto.</t>
  </si>
  <si>
    <t>Tarea por ejecutarse. No ha iniciado.</t>
  </si>
  <si>
    <t>100%. La tarea programada se encuentra ejecutada. 1.  documento denominado "Diagnóstico G.D", de fecha junio de 2019, su objeto es determinar el estado actual de implementación de los procesos archivísticos y de conservación documental, así como la infraestructura y tecnología empleadas para la salvaguarda de información.  El documento esta evaluando las condiciones internas y externas relacionadas con la gestión documental del MJD.</t>
  </si>
  <si>
    <t>Informe de seguimiento No.1, septiembre 2019</t>
  </si>
  <si>
    <t xml:space="preserve">90%.  Tarea en ejecución. Para el segundo informe de seguimiento (diciembre de 2019) se evalúo documento de fecha septiembre de 2019,  política de gestión documental. El GGC del MJD ya formuló la actualización de la política de gestión de documentos, con los componentes descritos en el artículo 2.8.2.5.6 del Decreto 1080 de 2015.                    Para este tercer informe se evidencia que la política fué presentada y aprobada por el Comite Institucional de Gestión y Desempeño -CIGD-,que sesionó el día 26 de diciembre de 2019; se evidencia acta de esa sesión del comité. Ahora  la política debe ser adoptada por resolución y publicada en la página WEB de la entidad (ley de transparencia). Se presenta un retraso respecto a la fecha programada inicialmente.
</t>
  </si>
  <si>
    <t>90%. Tarea en ejecución. Para el segundo informe se evalúo documento "Programa de Gestión Documental PGD", que actualiza el Programa de Gestión Documental, como parte del  Plan Estratégico Institucional y del Plan de Acción del MJD.                                                                                   Para este tercer informe, se evidencia que el PGD fue    presentado y  aprobado por el Comité Institucional de Gestión y Desempeño CIGD, que sesionó el 26 de diciembre de 2019. Falta la adopción  por el MJD a través de resolución, según lo establece el artículo  2.8.5.2 del Decreto 1080 de 2015 "Mecanismo de adopción y actualización de los Instrumentos de Gestión de la Información Pública". Tanto el documento PGD, como la resolución de adopción deben ser publicados en la página  WEB del MJD (Ley 1712 de 2014, link de transparencia) y puestos en ejecución. Se presenta retraso respecto a la fecha programada inicialmente, que tenía como fin de esa tarea el 31 de octubre de 2019. Se valida el 90% de avance.</t>
  </si>
  <si>
    <t xml:space="preserve">Se evidencia que el GGD ya tiene el borrador de los estudios previos para contratar un profesional, que entre sus funciones tenga la de implemnetar el Programa de Gestión Docuemtal del Ministerio. Se revisa la obligación especifica 1: " Entregar un Plan de trabajo bajo la metodología PMI con las actividades e hitos a lograr para la vigencia 2020 en el marco de la implementación del Programa de Gestión Documental durante los diez (10) días hábiles siguientes a la suscripción del contrato." </t>
  </si>
  <si>
    <t>Informe de seguimiento No.3, marzo de 2020.</t>
  </si>
  <si>
    <t>10%. Tarea en ejecución. Se evidencia que ya se realizó la actualización de la caracterización del proceso de Gestión Documental de código C-GD, documento que consta en el SIG del MJD y que fue aprobado el 25 de octubre de 2019. Se valida el mismo avance del trimestre anterior, por cuanto no se denota más avance.</t>
  </si>
  <si>
    <t>Informe de seguimiento No.2, diciembre de 2019.                 Informe de seguimiento No. 3, marzo de 2020.</t>
  </si>
  <si>
    <t>Informe de seguimiento No.2, diciembre de 2019.                Informe de seguimiento No.3, marzo de 2020.</t>
  </si>
  <si>
    <t xml:space="preserve">100%. Se evidencia que  ya se realizó la implementación del  FUID para  las  dependencias del MJD. Se verifica que que se integra en un PDF con 218 hojas, se revisa el cumplimiento del cronograma  para el 2019; se recomienda al GGD que revise que las dependencias usen el F-GD-G01 autorizado por el SIG y por el procedimiento, se evidencia que algunos FUID tienen la versión 3 y otros la versión 2. </t>
  </si>
  <si>
    <t>aquí revisar el ext al que se refiere el GGD</t>
  </si>
  <si>
    <r>
      <t xml:space="preserve">Mediante radicado </t>
    </r>
    <r>
      <rPr>
        <sz val="10"/>
        <color rgb="FFFF0000"/>
        <rFont val="Arial"/>
        <family val="2"/>
      </rPr>
      <t>MJD-EXT19-0058342</t>
    </r>
    <r>
      <rPr>
        <sz val="10"/>
        <rFont val="Arial"/>
        <family val="2"/>
      </rPr>
      <t xml:space="preserve">  de fecha 20 de diciembre de 2019 se remitió al Ministerio Concepto Técnico de evaluación de Tablas de Valoración Documental se proyectó respuesta Mediante </t>
    </r>
    <r>
      <rPr>
        <sz val="10"/>
        <color rgb="FFFF0000"/>
        <rFont val="Arial"/>
        <family val="2"/>
      </rPr>
      <t>MJD-OFI19-0034657</t>
    </r>
    <r>
      <rPr>
        <sz val="10"/>
        <rFont val="Arial"/>
        <family val="2"/>
      </rPr>
      <t xml:space="preserve"> se remitió las Tablas de Valoración Documental con los ajustes solicitados para convalidación, posteriormente el Archivo General de la nación con el radicado MJD-</t>
    </r>
    <r>
      <rPr>
        <sz val="10"/>
        <color rgb="FFFF0000"/>
        <rFont val="Arial"/>
        <family val="2"/>
      </rPr>
      <t>EXT20-0005789</t>
    </r>
    <r>
      <rPr>
        <sz val="10"/>
        <rFont val="Arial"/>
        <family val="2"/>
      </rPr>
      <t xml:space="preserve"> de fecha 11 de febrero de 2020 programa mesa de trabajo revisión ajustes Tablas de Valoración Documental –TVD al cual se asiste y se adjunta las actas de reunión. </t>
    </r>
  </si>
  <si>
    <r>
      <t>100%. Se evidencia que por oficio MJD-OFI19-0034657-GGD-4006 del 15/11/2019, fueron remitidos al AGN los ajustes a las Tablas de Valoración Documental TVD para los siguientes fondos:Seguridad de la Rama Judicial y del Ministerio Público, Rotatorio del Ministerio de Justicia, Fundación para la Rehabiitación Carcelaria, Ministerio de Justicia y del Derecho y  Dirección Nacional de Estupefacientes DNE. Para este  tercer informe, se evidencia que el AGN envio al MJD concepto técnico de evaluación de las TVD, a través del radicado</t>
    </r>
    <r>
      <rPr>
        <sz val="10"/>
        <color rgb="FFFF0000"/>
        <rFont val="Arial"/>
        <family val="2"/>
      </rPr>
      <t xml:space="preserve"> MJD-EXT19-0058342 del 20 de diciembre de 2019; el GGD GGD volvió a remitir al AGN las TVD, através del oficio MJD-OFI20-0003540-GGD-4006 del 11 de febrero de 2020</t>
    </r>
    <r>
      <rPr>
        <sz val="10"/>
        <color theme="1"/>
        <rFont val="Arial"/>
        <family val="2"/>
      </rPr>
      <t>, para los fondos de seguridad de la Rama Juicial y del Ministerio Público, así como las TVD del Fondo Rotario del Ministerio de Justicia. Se evidencia también la realización de tres mesas de trabajo (28 de febrero de 2020) entre funcionarios del AGN y del MJD, para revisión de los ajustes de la TVD del fondo Fundación para la Rehablitación Carcelaria,  fondo Ministerio de Justicia y del Derecho y fondo Dirección Nacional de Estupefacientes DNE</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</si>
</sst>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1"/>
      <color rgb="FF000000"/>
      <name val="Calibri"/>
      <family val="2"/>
      <scheme val="minor"/>
    </font>
    <font>
      <u/>
      <sz val="11"/>
      <color theme="10"/>
      <name val="Calibri"/>
      <family val="2"/>
      <scheme val="minor"/>
    </font>
    <font>
      <i/>
      <sz val="10"/>
      <color theme="1"/>
      <name val="Arial"/>
      <family val="2"/>
    </font>
    <font>
      <sz val="11"/>
      <color theme="1"/>
      <name val="Arial"/>
      <family val="2"/>
    </font>
    <font>
      <sz val="10"/>
      <color rgb="FFFF000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87">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22"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0" fontId="8" fillId="3" borderId="8"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8" fillId="3" borderId="4"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0" fillId="0" borderId="4" xfId="0" applyBorder="1"/>
    <xf numFmtId="0" fontId="15" fillId="0" borderId="4" xfId="0" applyFont="1" applyBorder="1" applyAlignment="1">
      <alignment horizontal="justify" vertical="center"/>
    </xf>
    <xf numFmtId="0" fontId="8" fillId="0" borderId="8" xfId="0" applyFont="1" applyFill="1" applyBorder="1" applyAlignment="1">
      <alignment horizontal="justify" vertical="center" wrapText="1"/>
    </xf>
    <xf numFmtId="14" fontId="8" fillId="0" borderId="8"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0" fontId="6" fillId="0" borderId="4"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3" borderId="8" xfId="0" applyFont="1" applyFill="1" applyBorder="1" applyAlignment="1">
      <alignment horizontal="justify" vertical="center" wrapText="1"/>
    </xf>
    <xf numFmtId="0" fontId="6" fillId="0" borderId="23" xfId="0" applyFont="1" applyFill="1" applyBorder="1" applyAlignment="1">
      <alignment horizontal="justify" vertical="top" wrapText="1"/>
    </xf>
    <xf numFmtId="14" fontId="6" fillId="0" borderId="4" xfId="0" applyNumberFormat="1"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8" fillId="0" borderId="4" xfId="0" applyFont="1" applyFill="1" applyBorder="1" applyAlignment="1">
      <alignment vertical="top" wrapText="1"/>
    </xf>
    <xf numFmtId="10" fontId="6" fillId="0" borderId="8" xfId="0" applyNumberFormat="1" applyFont="1" applyFill="1" applyBorder="1" applyAlignment="1">
      <alignment horizontal="center" vertical="center" wrapText="1"/>
    </xf>
    <xf numFmtId="0" fontId="6" fillId="0" borderId="4"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16" fillId="0" borderId="0" xfId="1" applyAlignment="1">
      <alignment wrapText="1"/>
    </xf>
    <xf numFmtId="0" fontId="8" fillId="0" borderId="24"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0" fillId="0" borderId="0" xfId="0" applyAlignment="1">
      <alignment vertical="center"/>
    </xf>
    <xf numFmtId="0" fontId="6" fillId="0" borderId="24" xfId="0" applyFont="1" applyFill="1" applyBorder="1" applyAlignment="1">
      <alignment horizontal="justify" vertical="top" wrapText="1"/>
    </xf>
    <xf numFmtId="0" fontId="6" fillId="3" borderId="24" xfId="0" applyFont="1" applyFill="1" applyBorder="1" applyAlignment="1">
      <alignment horizontal="left" vertical="top"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10" fontId="6" fillId="3" borderId="39" xfId="0" applyNumberFormat="1" applyFont="1" applyFill="1" applyBorder="1" applyAlignment="1">
      <alignment horizontal="center" vertical="center" wrapText="1"/>
    </xf>
    <xf numFmtId="10" fontId="6" fillId="3" borderId="36"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0" fontId="5" fillId="2" borderId="39" xfId="0" applyFont="1" applyFill="1" applyBorder="1" applyAlignment="1">
      <alignment horizontal="center" vertical="center" textRotation="89" wrapText="1"/>
    </xf>
    <xf numFmtId="0" fontId="5" fillId="2" borderId="36" xfId="0" applyFont="1" applyFill="1" applyBorder="1" applyAlignment="1">
      <alignment horizontal="center" vertical="center" textRotation="89" wrapText="1"/>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2" xfId="0" applyFont="1" applyFill="1" applyBorder="1" applyAlignment="1">
      <alignment horizontal="justify" vertical="center" wrapText="1"/>
    </xf>
    <xf numFmtId="0" fontId="6" fillId="0" borderId="36" xfId="0" applyFont="1" applyFill="1" applyBorder="1" applyAlignment="1">
      <alignment horizontal="justify" vertical="center" wrapText="1"/>
    </xf>
    <xf numFmtId="10" fontId="6" fillId="0" borderId="32" xfId="0" applyNumberFormat="1" applyFont="1" applyFill="1" applyBorder="1" applyAlignment="1">
      <alignment horizontal="center" vertical="center" wrapText="1"/>
    </xf>
    <xf numFmtId="10" fontId="6" fillId="0" borderId="36"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2" borderId="32" xfId="0" applyFont="1" applyFill="1" applyBorder="1" applyAlignment="1">
      <alignment horizontal="center" vertical="center" textRotation="89"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2">
    <cellStyle name="Hipervínculo"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info.minjusticia.gov.co:8083/Portals/0/2019/2_PGD-MJD_2019-2022.pdf" TargetMode="External"/><Relationship Id="rId7" Type="http://schemas.openxmlformats.org/officeDocument/2006/relationships/vmlDrawing" Target="../drawings/vmlDrawing2.vml"/><Relationship Id="rId2" Type="http://schemas.openxmlformats.org/officeDocument/2006/relationships/hyperlink" Target="http://info.minjusticia.gov.co:8083/Portals/0/2019/2_PGD-MJD_2019-2022.pdf" TargetMode="External"/><Relationship Id="rId1" Type="http://schemas.openxmlformats.org/officeDocument/2006/relationships/hyperlink" Target="http://info.minjusticia.gov.co:8083/Portals/0/2019/1_Diagnostico_GD_2019.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g.minjustici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T51"/>
  <sheetViews>
    <sheetView showGridLines="0" tabSelected="1" view="pageBreakPreview" topLeftCell="J20" zoomScale="80" zoomScaleNormal="80" zoomScaleSheetLayoutView="80" zoomScalePageLayoutView="55" workbookViewId="0">
      <selection activeCell="P21" sqref="P21"/>
    </sheetView>
  </sheetViews>
  <sheetFormatPr baseColWidth="10" defaultRowHeight="15" x14ac:dyDescent="0.25"/>
  <cols>
    <col min="2" max="2" width="40.42578125" customWidth="1"/>
    <col min="3" max="3" width="11.85546875" customWidth="1"/>
    <col min="4" max="4" width="41.5703125" customWidth="1"/>
    <col min="6" max="6" width="34.5703125" customWidth="1"/>
    <col min="7" max="7" width="12.5703125" bestFit="1" customWidth="1"/>
    <col min="8" max="8" width="15.85546875" customWidth="1"/>
    <col min="9" max="9" width="11.42578125" style="35"/>
    <col min="10" max="10" width="13.85546875" style="35" customWidth="1"/>
    <col min="11" max="12" width="14" customWidth="1"/>
    <col min="13" max="13" width="44.140625" customWidth="1"/>
    <col min="14" max="14" width="17.28515625" customWidth="1"/>
    <col min="15" max="15" width="15.85546875" customWidth="1"/>
    <col min="16" max="16" width="86.28515625" customWidth="1"/>
    <col min="17" max="17" width="15.7109375" customWidth="1"/>
    <col min="19" max="19" width="14.7109375" customWidth="1"/>
    <col min="20" max="20" width="20.140625" customWidth="1"/>
  </cols>
  <sheetData>
    <row r="3" spans="1:20" x14ac:dyDescent="0.25">
      <c r="A3" s="113" t="s">
        <v>0</v>
      </c>
      <c r="B3" s="113"/>
      <c r="C3" s="114" t="s">
        <v>86</v>
      </c>
      <c r="D3" s="115"/>
      <c r="E3" s="115"/>
      <c r="F3" s="115"/>
      <c r="G3" s="115"/>
      <c r="H3" s="115"/>
      <c r="I3" s="116"/>
      <c r="J3" s="33" t="s">
        <v>1</v>
      </c>
      <c r="K3" s="117" t="s">
        <v>154</v>
      </c>
      <c r="L3" s="118"/>
      <c r="M3" s="118"/>
      <c r="N3" s="118"/>
      <c r="O3" s="118"/>
      <c r="P3" s="118"/>
      <c r="Q3" s="118"/>
      <c r="R3" s="118"/>
      <c r="S3" s="118"/>
      <c r="T3" s="119"/>
    </row>
    <row r="4" spans="1:20" x14ac:dyDescent="0.25">
      <c r="A4" s="113" t="s">
        <v>2</v>
      </c>
      <c r="B4" s="113"/>
      <c r="C4" s="114" t="s">
        <v>152</v>
      </c>
      <c r="D4" s="115"/>
      <c r="E4" s="115"/>
      <c r="F4" s="115"/>
      <c r="G4" s="115"/>
      <c r="H4" s="115"/>
      <c r="I4" s="116"/>
      <c r="J4" s="120" t="s">
        <v>3</v>
      </c>
      <c r="K4" s="121"/>
      <c r="L4" s="122">
        <v>43615</v>
      </c>
      <c r="M4" s="123"/>
      <c r="N4" s="123"/>
      <c r="O4" s="123"/>
      <c r="P4" s="123"/>
      <c r="Q4" s="123"/>
      <c r="R4" s="123"/>
      <c r="S4" s="123"/>
      <c r="T4" s="124"/>
    </row>
    <row r="5" spans="1:20" x14ac:dyDescent="0.25">
      <c r="A5" s="113" t="s">
        <v>4</v>
      </c>
      <c r="B5" s="113"/>
      <c r="C5" s="125" t="s">
        <v>87</v>
      </c>
      <c r="D5" s="126"/>
      <c r="E5" s="126"/>
      <c r="F5" s="126"/>
      <c r="G5" s="126"/>
      <c r="H5" s="126"/>
      <c r="I5" s="127"/>
      <c r="J5" s="128" t="s">
        <v>5</v>
      </c>
      <c r="K5" s="129"/>
      <c r="L5" s="130" t="s">
        <v>142</v>
      </c>
      <c r="M5" s="123"/>
      <c r="N5" s="123"/>
      <c r="O5" s="123"/>
      <c r="P5" s="123"/>
      <c r="Q5" s="123"/>
      <c r="R5" s="123"/>
      <c r="S5" s="123"/>
      <c r="T5" s="124"/>
    </row>
    <row r="6" spans="1:20" x14ac:dyDescent="0.25">
      <c r="A6" s="113" t="s">
        <v>6</v>
      </c>
      <c r="B6" s="113"/>
      <c r="C6" s="114" t="s">
        <v>88</v>
      </c>
      <c r="D6" s="115"/>
      <c r="E6" s="115"/>
      <c r="F6" s="115"/>
      <c r="G6" s="115"/>
      <c r="H6" s="115"/>
      <c r="I6" s="115"/>
      <c r="J6" s="29"/>
      <c r="K6" s="22"/>
      <c r="L6" s="23"/>
      <c r="M6" s="23"/>
      <c r="N6" s="23"/>
      <c r="O6" s="23"/>
      <c r="P6" s="23"/>
      <c r="Q6" s="23"/>
      <c r="R6" s="23"/>
      <c r="S6" s="23"/>
      <c r="T6" s="24"/>
    </row>
    <row r="7" spans="1:20" ht="26.25" customHeight="1" thickBot="1" x14ac:dyDescent="0.3">
      <c r="A7" s="112" t="s">
        <v>41</v>
      </c>
      <c r="B7" s="112"/>
      <c r="C7" s="109"/>
      <c r="D7" s="110"/>
      <c r="E7" s="110"/>
      <c r="F7" s="110"/>
      <c r="G7" s="110"/>
      <c r="H7" s="110"/>
      <c r="I7" s="110"/>
      <c r="J7" s="110"/>
      <c r="K7" s="110"/>
      <c r="L7" s="110"/>
      <c r="M7" s="110"/>
      <c r="N7" s="110"/>
      <c r="O7" s="110"/>
      <c r="P7" s="110"/>
      <c r="Q7" s="110"/>
      <c r="R7" s="110"/>
      <c r="S7" s="110"/>
      <c r="T7" s="111"/>
    </row>
    <row r="8" spans="1:20" ht="15.75" x14ac:dyDescent="0.25">
      <c r="A8" s="136" t="s">
        <v>39</v>
      </c>
      <c r="B8" s="137"/>
      <c r="C8" s="138"/>
      <c r="D8" s="138"/>
      <c r="E8" s="138"/>
      <c r="F8" s="138"/>
      <c r="G8" s="138"/>
      <c r="H8" s="138"/>
      <c r="I8" s="138"/>
      <c r="J8" s="138"/>
      <c r="K8" s="138"/>
      <c r="L8" s="138"/>
      <c r="M8" s="138"/>
      <c r="N8" s="138"/>
      <c r="O8" s="139"/>
      <c r="P8" s="142" t="s">
        <v>38</v>
      </c>
      <c r="Q8" s="143"/>
      <c r="R8" s="133" t="s">
        <v>37</v>
      </c>
      <c r="S8" s="134"/>
      <c r="T8" s="135"/>
    </row>
    <row r="9" spans="1:20" ht="28.5" customHeight="1" x14ac:dyDescent="0.25">
      <c r="A9" s="148" t="s">
        <v>7</v>
      </c>
      <c r="B9" s="146" t="s">
        <v>8</v>
      </c>
      <c r="C9" s="146" t="s">
        <v>43</v>
      </c>
      <c r="D9" s="146" t="s">
        <v>9</v>
      </c>
      <c r="E9" s="146" t="s">
        <v>58</v>
      </c>
      <c r="F9" s="146" t="s">
        <v>10</v>
      </c>
      <c r="G9" s="146" t="s">
        <v>11</v>
      </c>
      <c r="H9" s="146"/>
      <c r="I9" s="146" t="s">
        <v>12</v>
      </c>
      <c r="J9" s="146" t="s">
        <v>13</v>
      </c>
      <c r="K9" s="164" t="s">
        <v>14</v>
      </c>
      <c r="L9" s="146" t="s">
        <v>15</v>
      </c>
      <c r="M9" s="146" t="s">
        <v>16</v>
      </c>
      <c r="N9" s="146" t="s">
        <v>17</v>
      </c>
      <c r="O9" s="107" t="s">
        <v>20</v>
      </c>
      <c r="P9" s="162" t="s">
        <v>36</v>
      </c>
      <c r="Q9" s="144" t="s">
        <v>42</v>
      </c>
      <c r="R9" s="150" t="s">
        <v>18</v>
      </c>
      <c r="S9" s="152" t="s">
        <v>19</v>
      </c>
      <c r="T9" s="140" t="s">
        <v>40</v>
      </c>
    </row>
    <row r="10" spans="1:20" ht="15.75" thickBot="1" x14ac:dyDescent="0.3">
      <c r="A10" s="149"/>
      <c r="B10" s="147"/>
      <c r="C10" s="147"/>
      <c r="D10" s="147"/>
      <c r="E10" s="147"/>
      <c r="F10" s="147"/>
      <c r="G10" s="15" t="s">
        <v>21</v>
      </c>
      <c r="H10" s="15" t="s">
        <v>22</v>
      </c>
      <c r="I10" s="147"/>
      <c r="J10" s="147"/>
      <c r="K10" s="165"/>
      <c r="L10" s="147"/>
      <c r="M10" s="147"/>
      <c r="N10" s="147"/>
      <c r="O10" s="108"/>
      <c r="P10" s="163"/>
      <c r="Q10" s="145"/>
      <c r="R10" s="151"/>
      <c r="S10" s="153"/>
      <c r="T10" s="141"/>
    </row>
    <row r="11" spans="1:20" ht="218.25" customHeight="1" x14ac:dyDescent="0.25">
      <c r="A11" s="170">
        <v>1</v>
      </c>
      <c r="B11" s="171" t="s">
        <v>89</v>
      </c>
      <c r="C11" s="179" t="s">
        <v>47</v>
      </c>
      <c r="D11" s="176" t="s">
        <v>95</v>
      </c>
      <c r="E11" s="27" t="s">
        <v>59</v>
      </c>
      <c r="F11" s="81" t="s">
        <v>96</v>
      </c>
      <c r="G11" s="56">
        <v>43646</v>
      </c>
      <c r="H11" s="56">
        <v>43677</v>
      </c>
      <c r="I11" s="54">
        <f>(H11-G11)/7</f>
        <v>4.4285714285714288</v>
      </c>
      <c r="J11" s="39">
        <v>1</v>
      </c>
      <c r="K11" s="36" t="s">
        <v>115</v>
      </c>
      <c r="L11" s="173">
        <f>AVERAGE(J11:J14)</f>
        <v>0.25</v>
      </c>
      <c r="M11" s="19" t="s">
        <v>173</v>
      </c>
      <c r="N11" s="14" t="s">
        <v>149</v>
      </c>
      <c r="O11" s="19" t="s">
        <v>156</v>
      </c>
      <c r="P11" s="16" t="s">
        <v>181</v>
      </c>
      <c r="Q11" s="25" t="s">
        <v>180</v>
      </c>
      <c r="R11" s="18"/>
      <c r="S11" s="14"/>
      <c r="T11" s="19"/>
    </row>
    <row r="12" spans="1:20" ht="242.25" customHeight="1" x14ac:dyDescent="0.25">
      <c r="A12" s="169"/>
      <c r="B12" s="172"/>
      <c r="C12" s="161"/>
      <c r="D12" s="177"/>
      <c r="E12" s="27" t="s">
        <v>97</v>
      </c>
      <c r="F12" s="76" t="s">
        <v>105</v>
      </c>
      <c r="G12" s="55">
        <v>43738</v>
      </c>
      <c r="H12" s="56">
        <v>44196</v>
      </c>
      <c r="I12" s="54">
        <f>(H12-G12)/7</f>
        <v>65.428571428571431</v>
      </c>
      <c r="J12" s="39">
        <v>0</v>
      </c>
      <c r="K12" s="36" t="s">
        <v>114</v>
      </c>
      <c r="L12" s="174"/>
      <c r="M12" s="19" t="s">
        <v>141</v>
      </c>
      <c r="N12" s="14" t="s">
        <v>149</v>
      </c>
      <c r="O12" s="19"/>
      <c r="P12" s="16" t="s">
        <v>183</v>
      </c>
      <c r="Q12" s="25" t="s">
        <v>182</v>
      </c>
      <c r="R12" s="18"/>
      <c r="S12" s="14"/>
      <c r="T12" s="19"/>
    </row>
    <row r="13" spans="1:20" ht="128.25" customHeight="1" x14ac:dyDescent="0.25">
      <c r="A13" s="169"/>
      <c r="B13" s="172"/>
      <c r="C13" s="161"/>
      <c r="D13" s="177"/>
      <c r="E13" s="27" t="s">
        <v>106</v>
      </c>
      <c r="F13" s="76" t="s">
        <v>107</v>
      </c>
      <c r="G13" s="55">
        <v>43922</v>
      </c>
      <c r="H13" s="56">
        <v>44196</v>
      </c>
      <c r="I13" s="54">
        <f>(H13-G13)/7</f>
        <v>39.142857142857146</v>
      </c>
      <c r="J13" s="39">
        <v>0</v>
      </c>
      <c r="K13" s="36" t="s">
        <v>108</v>
      </c>
      <c r="L13" s="174"/>
      <c r="M13" s="19" t="s">
        <v>141</v>
      </c>
      <c r="N13" s="14" t="s">
        <v>149</v>
      </c>
      <c r="O13" s="19"/>
      <c r="P13" s="16" t="s">
        <v>184</v>
      </c>
      <c r="Q13" s="25"/>
      <c r="R13" s="18"/>
      <c r="S13" s="14"/>
      <c r="T13" s="19"/>
    </row>
    <row r="14" spans="1:20" ht="128.25" customHeight="1" x14ac:dyDescent="0.25">
      <c r="A14" s="131"/>
      <c r="B14" s="105"/>
      <c r="C14" s="157"/>
      <c r="D14" s="178"/>
      <c r="E14" s="27" t="s">
        <v>138</v>
      </c>
      <c r="F14" s="76" t="s">
        <v>139</v>
      </c>
      <c r="G14" s="55">
        <v>43922</v>
      </c>
      <c r="H14" s="56">
        <v>44926</v>
      </c>
      <c r="I14" s="54">
        <f>(H14-G14)/7</f>
        <v>143.42857142857142</v>
      </c>
      <c r="J14" s="39">
        <v>0</v>
      </c>
      <c r="K14" s="36" t="s">
        <v>140</v>
      </c>
      <c r="L14" s="175"/>
      <c r="M14" s="19" t="s">
        <v>141</v>
      </c>
      <c r="N14" s="14" t="s">
        <v>149</v>
      </c>
      <c r="O14" s="19"/>
      <c r="P14" s="16" t="s">
        <v>184</v>
      </c>
      <c r="Q14" s="25"/>
      <c r="R14" s="18"/>
      <c r="S14" s="14"/>
      <c r="T14" s="19"/>
    </row>
    <row r="15" spans="1:20" ht="68.25" customHeight="1" x14ac:dyDescent="0.25">
      <c r="A15" s="131">
        <v>2</v>
      </c>
      <c r="B15" s="105" t="s">
        <v>90</v>
      </c>
      <c r="C15" s="157" t="s">
        <v>48</v>
      </c>
      <c r="D15" s="105" t="s">
        <v>145</v>
      </c>
      <c r="E15" s="27" t="s">
        <v>44</v>
      </c>
      <c r="F15" s="71" t="s">
        <v>98</v>
      </c>
      <c r="G15" s="72">
        <v>43617</v>
      </c>
      <c r="H15" s="73">
        <v>43646</v>
      </c>
      <c r="I15" s="54">
        <f>(H15-G15)/7</f>
        <v>4.1428571428571432</v>
      </c>
      <c r="J15" s="39">
        <v>1</v>
      </c>
      <c r="K15" s="36" t="s">
        <v>100</v>
      </c>
      <c r="L15" s="99">
        <f>AVERAGE(J15:J18)</f>
        <v>0.71249999999999991</v>
      </c>
      <c r="M15" s="87" t="s">
        <v>166</v>
      </c>
      <c r="N15" s="14" t="s">
        <v>149</v>
      </c>
      <c r="O15" s="91" t="s">
        <v>162</v>
      </c>
      <c r="P15" s="16" t="s">
        <v>185</v>
      </c>
      <c r="Q15" s="25" t="s">
        <v>186</v>
      </c>
      <c r="R15" s="18"/>
      <c r="S15" s="14"/>
      <c r="T15" s="19"/>
    </row>
    <row r="16" spans="1:20" ht="111.75" customHeight="1" x14ac:dyDescent="0.25">
      <c r="A16" s="131"/>
      <c r="B16" s="105"/>
      <c r="C16" s="157"/>
      <c r="D16" s="105"/>
      <c r="E16" s="28" t="s">
        <v>45</v>
      </c>
      <c r="F16" s="71" t="s">
        <v>102</v>
      </c>
      <c r="G16" s="72">
        <v>43647</v>
      </c>
      <c r="H16" s="56">
        <v>43738</v>
      </c>
      <c r="I16" s="54">
        <f t="shared" ref="I16" si="0">(H16-G16)/7</f>
        <v>13</v>
      </c>
      <c r="J16" s="38">
        <v>0.9</v>
      </c>
      <c r="K16" s="36" t="s">
        <v>101</v>
      </c>
      <c r="L16" s="99"/>
      <c r="M16" s="87" t="s">
        <v>155</v>
      </c>
      <c r="N16" s="14" t="s">
        <v>149</v>
      </c>
      <c r="O16" s="91" t="s">
        <v>163</v>
      </c>
      <c r="P16" s="16" t="s">
        <v>187</v>
      </c>
      <c r="Q16" s="25" t="s">
        <v>182</v>
      </c>
      <c r="R16" s="18"/>
      <c r="S16" s="14"/>
      <c r="T16" s="19"/>
    </row>
    <row r="17" spans="1:20" ht="148.5" customHeight="1" x14ac:dyDescent="0.25">
      <c r="A17" s="132"/>
      <c r="B17" s="156"/>
      <c r="C17" s="158"/>
      <c r="D17" s="106"/>
      <c r="E17" s="28" t="s">
        <v>46</v>
      </c>
      <c r="F17" s="71" t="s">
        <v>99</v>
      </c>
      <c r="G17" s="72">
        <v>43647</v>
      </c>
      <c r="H17" s="56">
        <v>43769</v>
      </c>
      <c r="I17" s="54">
        <f t="shared" ref="I17:I38" si="1">(H17-G17)/7</f>
        <v>17.428571428571427</v>
      </c>
      <c r="J17" s="38">
        <v>0.9</v>
      </c>
      <c r="K17" s="36" t="s">
        <v>109</v>
      </c>
      <c r="L17" s="100"/>
      <c r="M17" s="87" t="s">
        <v>155</v>
      </c>
      <c r="N17" s="14" t="s">
        <v>149</v>
      </c>
      <c r="O17" s="91" t="s">
        <v>163</v>
      </c>
      <c r="P17" s="17" t="s">
        <v>188</v>
      </c>
      <c r="Q17" s="25" t="s">
        <v>182</v>
      </c>
      <c r="R17" s="20"/>
      <c r="S17" s="31"/>
      <c r="T17" s="19"/>
    </row>
    <row r="18" spans="1:20" ht="99" customHeight="1" x14ac:dyDescent="0.25">
      <c r="A18" s="132"/>
      <c r="B18" s="156"/>
      <c r="C18" s="158"/>
      <c r="D18" s="106"/>
      <c r="E18" s="28" t="s">
        <v>83</v>
      </c>
      <c r="F18" s="59" t="s">
        <v>103</v>
      </c>
      <c r="G18" s="57">
        <v>43770</v>
      </c>
      <c r="H18" s="58">
        <v>44926</v>
      </c>
      <c r="I18" s="54">
        <f t="shared" si="1"/>
        <v>165.14285714285714</v>
      </c>
      <c r="J18" s="38">
        <v>0.05</v>
      </c>
      <c r="K18" s="32" t="s">
        <v>104</v>
      </c>
      <c r="L18" s="100"/>
      <c r="M18" s="86" t="s">
        <v>174</v>
      </c>
      <c r="N18" s="14" t="s">
        <v>149</v>
      </c>
      <c r="O18" s="21"/>
      <c r="P18" s="17" t="s">
        <v>189</v>
      </c>
      <c r="Q18" s="26" t="s">
        <v>190</v>
      </c>
      <c r="R18" s="20"/>
      <c r="S18" s="31"/>
      <c r="T18" s="21"/>
    </row>
    <row r="19" spans="1:20" ht="133.5" customHeight="1" x14ac:dyDescent="0.25">
      <c r="A19" s="131">
        <v>3</v>
      </c>
      <c r="B19" s="105" t="s">
        <v>92</v>
      </c>
      <c r="C19" s="157" t="s">
        <v>49</v>
      </c>
      <c r="D19" s="166" t="s">
        <v>143</v>
      </c>
      <c r="E19" s="27" t="s">
        <v>44</v>
      </c>
      <c r="F19" s="78" t="s">
        <v>147</v>
      </c>
      <c r="G19" s="83">
        <v>43864</v>
      </c>
      <c r="H19" s="83">
        <v>44926</v>
      </c>
      <c r="I19" s="54">
        <f t="shared" si="1"/>
        <v>151.71428571428572</v>
      </c>
      <c r="J19" s="77">
        <v>0.15</v>
      </c>
      <c r="K19" s="36" t="s">
        <v>146</v>
      </c>
      <c r="L19" s="99">
        <f>AVERAGE(J19:J20)</f>
        <v>0.57499999999999996</v>
      </c>
      <c r="M19" s="85" t="s">
        <v>175</v>
      </c>
      <c r="N19" s="14" t="s">
        <v>149</v>
      </c>
      <c r="O19" s="61" t="s">
        <v>160</v>
      </c>
      <c r="P19" s="62" t="s">
        <v>191</v>
      </c>
      <c r="Q19" s="25" t="s">
        <v>192</v>
      </c>
      <c r="R19" s="63"/>
      <c r="S19" s="60"/>
      <c r="T19" s="61"/>
    </row>
    <row r="20" spans="1:20" ht="123.75" customHeight="1" x14ac:dyDescent="0.25">
      <c r="A20" s="132"/>
      <c r="B20" s="156"/>
      <c r="C20" s="158"/>
      <c r="D20" s="167"/>
      <c r="E20" s="28" t="s">
        <v>46</v>
      </c>
      <c r="F20" s="78" t="s">
        <v>148</v>
      </c>
      <c r="G20" s="57">
        <v>43770</v>
      </c>
      <c r="H20" s="57">
        <v>44804</v>
      </c>
      <c r="I20" s="74">
        <f t="shared" si="1"/>
        <v>147.71428571428572</v>
      </c>
      <c r="J20" s="79">
        <v>1</v>
      </c>
      <c r="K20" s="75" t="s">
        <v>144</v>
      </c>
      <c r="L20" s="100"/>
      <c r="M20" s="86" t="s">
        <v>165</v>
      </c>
      <c r="N20" s="14" t="s">
        <v>149</v>
      </c>
      <c r="O20" s="21" t="s">
        <v>150</v>
      </c>
      <c r="P20" s="66" t="s">
        <v>194</v>
      </c>
      <c r="Q20" s="25" t="s">
        <v>193</v>
      </c>
      <c r="R20" s="67"/>
      <c r="S20" s="64"/>
      <c r="T20" s="65"/>
    </row>
    <row r="21" spans="1:20" ht="165.75" customHeight="1" x14ac:dyDescent="0.25">
      <c r="A21" s="168">
        <v>4</v>
      </c>
      <c r="B21" s="181" t="s">
        <v>91</v>
      </c>
      <c r="C21" s="160" t="s">
        <v>50</v>
      </c>
      <c r="D21" s="180" t="s">
        <v>120</v>
      </c>
      <c r="E21" s="27" t="s">
        <v>44</v>
      </c>
      <c r="F21" s="80" t="s">
        <v>111</v>
      </c>
      <c r="G21" s="55">
        <v>43647</v>
      </c>
      <c r="H21" s="56">
        <v>43738</v>
      </c>
      <c r="I21" s="54">
        <f t="shared" si="1"/>
        <v>13</v>
      </c>
      <c r="J21" s="79">
        <v>1</v>
      </c>
      <c r="K21" s="36" t="s">
        <v>115</v>
      </c>
      <c r="L21" s="103">
        <f>AVERAGE(J21:J24)</f>
        <v>0.25</v>
      </c>
      <c r="M21" s="82" t="s">
        <v>196</v>
      </c>
      <c r="N21" s="14" t="s">
        <v>149</v>
      </c>
      <c r="O21" s="19" t="s">
        <v>169</v>
      </c>
      <c r="P21" s="16" t="s">
        <v>197</v>
      </c>
      <c r="Q21" s="25" t="s">
        <v>193</v>
      </c>
      <c r="R21" s="18"/>
      <c r="S21" s="14" t="s">
        <v>195</v>
      </c>
      <c r="T21" s="69"/>
    </row>
    <row r="22" spans="1:20" ht="147.75" customHeight="1" x14ac:dyDescent="0.25">
      <c r="A22" s="169"/>
      <c r="B22" s="172"/>
      <c r="C22" s="161"/>
      <c r="D22" s="177"/>
      <c r="E22" s="28" t="s">
        <v>45</v>
      </c>
      <c r="F22" s="52" t="s">
        <v>112</v>
      </c>
      <c r="G22" s="55">
        <v>43738</v>
      </c>
      <c r="H22" s="56">
        <v>43921</v>
      </c>
      <c r="I22" s="54">
        <f t="shared" si="1"/>
        <v>26.142857142857142</v>
      </c>
      <c r="J22" s="39">
        <v>0</v>
      </c>
      <c r="K22" s="32" t="s">
        <v>110</v>
      </c>
      <c r="L22" s="104"/>
      <c r="M22" s="82" t="s">
        <v>141</v>
      </c>
      <c r="N22" s="14" t="s">
        <v>149</v>
      </c>
      <c r="O22" s="21"/>
      <c r="P22" s="17"/>
      <c r="Q22" s="26"/>
      <c r="R22" s="20"/>
      <c r="S22" s="31"/>
      <c r="T22" s="69"/>
    </row>
    <row r="23" spans="1:20" ht="113.25" customHeight="1" x14ac:dyDescent="0.25">
      <c r="A23" s="169"/>
      <c r="B23" s="172"/>
      <c r="C23" s="161"/>
      <c r="D23" s="177"/>
      <c r="E23" s="28" t="s">
        <v>46</v>
      </c>
      <c r="F23" s="76" t="s">
        <v>179</v>
      </c>
      <c r="G23" s="55">
        <v>44013</v>
      </c>
      <c r="H23" s="56">
        <v>44196</v>
      </c>
      <c r="I23" s="54">
        <f t="shared" si="1"/>
        <v>26.142857142857142</v>
      </c>
      <c r="J23" s="39">
        <v>0</v>
      </c>
      <c r="K23" s="36" t="s">
        <v>113</v>
      </c>
      <c r="L23" s="104"/>
      <c r="M23" s="82" t="s">
        <v>141</v>
      </c>
      <c r="N23" s="14" t="s">
        <v>149</v>
      </c>
      <c r="O23" s="21"/>
      <c r="P23" s="17"/>
      <c r="Q23" s="26"/>
      <c r="R23" s="20"/>
      <c r="S23" s="31"/>
      <c r="T23" s="69"/>
    </row>
    <row r="24" spans="1:20" ht="84" customHeight="1" x14ac:dyDescent="0.25">
      <c r="A24" s="131"/>
      <c r="B24" s="105"/>
      <c r="C24" s="157"/>
      <c r="D24" s="178"/>
      <c r="E24" s="28" t="s">
        <v>83</v>
      </c>
      <c r="F24" s="76" t="s">
        <v>136</v>
      </c>
      <c r="G24" s="55">
        <v>43863</v>
      </c>
      <c r="H24" s="56">
        <v>44926</v>
      </c>
      <c r="I24" s="54">
        <f t="shared" si="1"/>
        <v>151.85714285714286</v>
      </c>
      <c r="J24" s="39">
        <v>0</v>
      </c>
      <c r="K24" s="36" t="s">
        <v>137</v>
      </c>
      <c r="L24" s="99"/>
      <c r="M24" s="82" t="s">
        <v>141</v>
      </c>
      <c r="N24" s="14" t="s">
        <v>149</v>
      </c>
      <c r="O24" s="19"/>
      <c r="P24" s="16"/>
      <c r="Q24" s="25"/>
      <c r="R24" s="18"/>
      <c r="S24" s="14"/>
      <c r="T24" s="68"/>
    </row>
    <row r="25" spans="1:20" ht="41.25" customHeight="1" x14ac:dyDescent="0.25">
      <c r="A25" s="131">
        <v>5</v>
      </c>
      <c r="B25" s="105" t="s">
        <v>93</v>
      </c>
      <c r="C25" s="157" t="s">
        <v>51</v>
      </c>
      <c r="D25" s="105" t="s">
        <v>121</v>
      </c>
      <c r="E25" s="27" t="s">
        <v>44</v>
      </c>
      <c r="F25" s="80" t="s">
        <v>116</v>
      </c>
      <c r="G25" s="55">
        <v>43647</v>
      </c>
      <c r="H25" s="56">
        <v>43708</v>
      </c>
      <c r="I25" s="54">
        <f t="shared" si="1"/>
        <v>8.7142857142857135</v>
      </c>
      <c r="J25" s="39">
        <v>1</v>
      </c>
      <c r="K25" s="32" t="s">
        <v>117</v>
      </c>
      <c r="L25" s="99">
        <f>AVERAGE(J25:J27)</f>
        <v>0.72666666666666657</v>
      </c>
      <c r="M25" s="82" t="s">
        <v>167</v>
      </c>
      <c r="N25" s="14" t="s">
        <v>149</v>
      </c>
      <c r="O25" s="19" t="s">
        <v>164</v>
      </c>
      <c r="P25" s="16"/>
      <c r="Q25" s="25"/>
      <c r="R25" s="18"/>
      <c r="S25" s="14"/>
      <c r="T25" s="19"/>
    </row>
    <row r="26" spans="1:20" ht="258" customHeight="1" x14ac:dyDescent="0.25">
      <c r="A26" s="132"/>
      <c r="B26" s="156"/>
      <c r="C26" s="158"/>
      <c r="D26" s="106"/>
      <c r="E26" s="27" t="s">
        <v>45</v>
      </c>
      <c r="F26" s="76" t="s">
        <v>118</v>
      </c>
      <c r="G26" s="57">
        <v>43647</v>
      </c>
      <c r="H26" s="58">
        <v>44926</v>
      </c>
      <c r="I26" s="54">
        <f t="shared" si="1"/>
        <v>182.71428571428572</v>
      </c>
      <c r="J26" s="84">
        <v>0.18</v>
      </c>
      <c r="K26" s="32" t="s">
        <v>126</v>
      </c>
      <c r="L26" s="100"/>
      <c r="M26" s="85" t="s">
        <v>159</v>
      </c>
      <c r="N26" s="14" t="s">
        <v>149</v>
      </c>
      <c r="O26" s="21" t="s">
        <v>153</v>
      </c>
      <c r="P26" s="17"/>
      <c r="Q26" s="26"/>
      <c r="R26" s="20"/>
      <c r="S26" s="31"/>
      <c r="T26" s="21"/>
    </row>
    <row r="27" spans="1:20" s="96" customFormat="1" ht="232.5" customHeight="1" x14ac:dyDescent="0.25">
      <c r="A27" s="132"/>
      <c r="B27" s="156"/>
      <c r="C27" s="158"/>
      <c r="D27" s="106"/>
      <c r="E27" s="28" t="s">
        <v>46</v>
      </c>
      <c r="F27" s="89" t="s">
        <v>151</v>
      </c>
      <c r="G27" s="57">
        <v>43678</v>
      </c>
      <c r="H27" s="58">
        <v>44926</v>
      </c>
      <c r="I27" s="54">
        <f t="shared" si="1"/>
        <v>178.28571428571428</v>
      </c>
      <c r="J27" s="88">
        <v>1</v>
      </c>
      <c r="K27" s="32" t="s">
        <v>123</v>
      </c>
      <c r="L27" s="100"/>
      <c r="M27" s="89" t="s">
        <v>158</v>
      </c>
      <c r="N27" s="71" t="s">
        <v>149</v>
      </c>
      <c r="O27" s="92" t="s">
        <v>150</v>
      </c>
      <c r="P27" s="93"/>
      <c r="Q27" s="94"/>
      <c r="R27" s="95"/>
      <c r="S27" s="90"/>
      <c r="T27" s="92"/>
    </row>
    <row r="28" spans="1:20" ht="181.5" customHeight="1" x14ac:dyDescent="0.25">
      <c r="A28" s="168">
        <v>6</v>
      </c>
      <c r="B28" s="105" t="s">
        <v>94</v>
      </c>
      <c r="C28" s="160" t="s">
        <v>52</v>
      </c>
      <c r="D28" s="105" t="s">
        <v>122</v>
      </c>
      <c r="E28" s="27" t="s">
        <v>44</v>
      </c>
      <c r="F28" s="76" t="s">
        <v>118</v>
      </c>
      <c r="G28" s="57">
        <v>43647</v>
      </c>
      <c r="H28" s="58">
        <v>44561</v>
      </c>
      <c r="I28" s="54">
        <f t="shared" si="1"/>
        <v>130.57142857142858</v>
      </c>
      <c r="J28" s="84">
        <v>0.2</v>
      </c>
      <c r="K28" s="75" t="s">
        <v>124</v>
      </c>
      <c r="L28" s="99">
        <f>AVERAGE(J28:J29)</f>
        <v>0.36499999999999999</v>
      </c>
      <c r="M28" s="98" t="s">
        <v>176</v>
      </c>
      <c r="N28" s="14" t="s">
        <v>149</v>
      </c>
      <c r="O28" s="21" t="s">
        <v>170</v>
      </c>
      <c r="P28" s="16"/>
      <c r="Q28" s="25"/>
      <c r="R28" s="18"/>
      <c r="S28" s="14"/>
      <c r="T28" s="21"/>
    </row>
    <row r="29" spans="1:20" ht="255" customHeight="1" x14ac:dyDescent="0.25">
      <c r="A29" s="169"/>
      <c r="B29" s="156"/>
      <c r="C29" s="161"/>
      <c r="D29" s="106"/>
      <c r="E29" s="28" t="s">
        <v>45</v>
      </c>
      <c r="F29" s="78" t="s">
        <v>119</v>
      </c>
      <c r="G29" s="57">
        <v>43647</v>
      </c>
      <c r="H29" s="58">
        <v>44196</v>
      </c>
      <c r="I29" s="54">
        <f t="shared" si="1"/>
        <v>78.428571428571431</v>
      </c>
      <c r="J29" s="84">
        <v>0.53</v>
      </c>
      <c r="K29" s="75" t="s">
        <v>125</v>
      </c>
      <c r="L29" s="100"/>
      <c r="M29" s="97" t="s">
        <v>177</v>
      </c>
      <c r="N29" s="14" t="s">
        <v>149</v>
      </c>
      <c r="O29" s="21" t="s">
        <v>171</v>
      </c>
      <c r="P29" s="17"/>
      <c r="Q29" s="26"/>
      <c r="R29" s="20"/>
      <c r="S29" s="31"/>
      <c r="T29" s="70"/>
    </row>
    <row r="30" spans="1:20" ht="165.75" customHeight="1" x14ac:dyDescent="0.25">
      <c r="A30" s="168">
        <v>7</v>
      </c>
      <c r="B30" s="105" t="s">
        <v>135</v>
      </c>
      <c r="C30" s="160" t="s">
        <v>53</v>
      </c>
      <c r="D30" s="180" t="s">
        <v>127</v>
      </c>
      <c r="E30" s="27" t="s">
        <v>44</v>
      </c>
      <c r="F30" s="76" t="s">
        <v>129</v>
      </c>
      <c r="G30" s="55">
        <v>43864</v>
      </c>
      <c r="H30" s="56">
        <v>44195</v>
      </c>
      <c r="I30" s="54">
        <f t="shared" si="1"/>
        <v>47.285714285714285</v>
      </c>
      <c r="J30" s="39">
        <v>0.05</v>
      </c>
      <c r="K30" s="36" t="s">
        <v>130</v>
      </c>
      <c r="L30" s="103">
        <f>AVERAGE(J30:J33)</f>
        <v>1.6666666666666666E-2</v>
      </c>
      <c r="M30" s="97" t="s">
        <v>178</v>
      </c>
      <c r="N30" s="76" t="s">
        <v>149</v>
      </c>
      <c r="O30" s="19" t="s">
        <v>172</v>
      </c>
      <c r="P30" s="105"/>
      <c r="Q30" s="25"/>
      <c r="R30" s="18"/>
      <c r="S30" s="14"/>
      <c r="T30" s="68"/>
    </row>
    <row r="31" spans="1:20" ht="165.75" customHeight="1" x14ac:dyDescent="0.25">
      <c r="A31" s="169"/>
      <c r="B31" s="105"/>
      <c r="C31" s="161"/>
      <c r="D31" s="177"/>
      <c r="E31" s="27" t="s">
        <v>45</v>
      </c>
      <c r="F31" s="76" t="s">
        <v>133</v>
      </c>
      <c r="G31" s="55">
        <v>44013</v>
      </c>
      <c r="H31" s="56">
        <v>44561</v>
      </c>
      <c r="I31" s="54">
        <f t="shared" si="1"/>
        <v>78.285714285714292</v>
      </c>
      <c r="J31" s="39">
        <v>0</v>
      </c>
      <c r="K31" s="36" t="s">
        <v>132</v>
      </c>
      <c r="L31" s="104"/>
      <c r="M31" s="85" t="s">
        <v>157</v>
      </c>
      <c r="N31" s="14" t="s">
        <v>149</v>
      </c>
      <c r="O31" s="19"/>
      <c r="P31" s="106"/>
      <c r="Q31" s="25"/>
      <c r="R31" s="18"/>
      <c r="S31" s="14"/>
      <c r="T31" s="19"/>
    </row>
    <row r="32" spans="1:20" ht="165.75" customHeight="1" x14ac:dyDescent="0.25">
      <c r="A32" s="169"/>
      <c r="B32" s="105"/>
      <c r="C32" s="161"/>
      <c r="D32" s="177"/>
      <c r="E32" s="27" t="s">
        <v>46</v>
      </c>
      <c r="F32" s="80" t="s">
        <v>134</v>
      </c>
      <c r="G32" s="53">
        <v>44013</v>
      </c>
      <c r="H32" s="56">
        <v>44561</v>
      </c>
      <c r="I32" s="54">
        <f t="shared" si="1"/>
        <v>78.285714285714292</v>
      </c>
      <c r="J32" s="39">
        <v>0</v>
      </c>
      <c r="K32" s="36" t="s">
        <v>131</v>
      </c>
      <c r="L32" s="104"/>
      <c r="M32" s="85" t="s">
        <v>168</v>
      </c>
      <c r="N32" s="14" t="s">
        <v>149</v>
      </c>
      <c r="O32" s="19" t="s">
        <v>161</v>
      </c>
      <c r="P32" s="16"/>
      <c r="Q32" s="25"/>
      <c r="R32" s="18"/>
      <c r="S32" s="14"/>
      <c r="T32" s="19"/>
    </row>
    <row r="33" spans="1:20" ht="165.75" customHeight="1" x14ac:dyDescent="0.25">
      <c r="A33" s="131"/>
      <c r="B33" s="156"/>
      <c r="C33" s="157"/>
      <c r="D33" s="178"/>
      <c r="E33" s="27" t="s">
        <v>83</v>
      </c>
      <c r="F33" s="80" t="s">
        <v>128</v>
      </c>
      <c r="G33" s="55">
        <v>44013</v>
      </c>
      <c r="H33" s="56">
        <v>44926</v>
      </c>
      <c r="I33" s="54">
        <f t="shared" si="1"/>
        <v>130.42857142857142</v>
      </c>
      <c r="J33" s="39"/>
      <c r="K33" s="36"/>
      <c r="L33" s="99"/>
      <c r="M33" s="85" t="s">
        <v>157</v>
      </c>
      <c r="N33" s="14" t="s">
        <v>149</v>
      </c>
      <c r="O33" s="19"/>
      <c r="P33" s="16"/>
      <c r="Q33" s="25"/>
      <c r="R33" s="18"/>
      <c r="S33" s="14"/>
      <c r="T33" s="19"/>
    </row>
    <row r="34" spans="1:20" ht="28.35" customHeight="1" x14ac:dyDescent="0.25">
      <c r="A34" s="131">
        <v>8</v>
      </c>
      <c r="B34" s="101"/>
      <c r="C34" s="157" t="s">
        <v>54</v>
      </c>
      <c r="D34" s="101"/>
      <c r="E34" s="27" t="s">
        <v>44</v>
      </c>
      <c r="F34" s="30"/>
      <c r="G34" s="12"/>
      <c r="H34" s="13"/>
      <c r="I34" s="40">
        <f t="shared" si="1"/>
        <v>0</v>
      </c>
      <c r="J34" s="39">
        <v>0</v>
      </c>
      <c r="K34" s="36"/>
      <c r="L34" s="99">
        <f>AVERAGE(J34:J35)</f>
        <v>0</v>
      </c>
      <c r="M34" s="85"/>
      <c r="N34" s="14" t="s">
        <v>149</v>
      </c>
      <c r="O34" s="19"/>
      <c r="P34" s="16"/>
      <c r="Q34" s="25"/>
      <c r="R34" s="18"/>
      <c r="S34" s="14"/>
      <c r="T34" s="19"/>
    </row>
    <row r="35" spans="1:20" ht="28.35" customHeight="1" x14ac:dyDescent="0.25">
      <c r="A35" s="132"/>
      <c r="B35" s="159"/>
      <c r="C35" s="158"/>
      <c r="D35" s="102"/>
      <c r="E35" s="28" t="s">
        <v>46</v>
      </c>
      <c r="F35" s="3"/>
      <c r="G35" s="1"/>
      <c r="H35" s="2"/>
      <c r="I35" s="40">
        <f t="shared" si="1"/>
        <v>0</v>
      </c>
      <c r="J35" s="39">
        <v>0</v>
      </c>
      <c r="K35" s="32"/>
      <c r="L35" s="100"/>
      <c r="M35" s="86"/>
      <c r="N35" s="14" t="s">
        <v>149</v>
      </c>
      <c r="O35" s="21"/>
      <c r="P35" s="17"/>
      <c r="Q35" s="26"/>
      <c r="R35" s="20"/>
      <c r="S35" s="31"/>
      <c r="T35" s="21"/>
    </row>
    <row r="36" spans="1:20" ht="28.35" customHeight="1" x14ac:dyDescent="0.25">
      <c r="A36" s="48">
        <v>9</v>
      </c>
      <c r="B36" s="49"/>
      <c r="C36" s="50" t="s">
        <v>55</v>
      </c>
      <c r="D36" s="49"/>
      <c r="E36" s="27" t="s">
        <v>44</v>
      </c>
      <c r="F36" s="30"/>
      <c r="G36" s="12"/>
      <c r="H36" s="13"/>
      <c r="I36" s="40">
        <f t="shared" si="1"/>
        <v>0</v>
      </c>
      <c r="J36" s="39">
        <v>0</v>
      </c>
      <c r="K36" s="36"/>
      <c r="L36" s="51">
        <f>AVERAGE(J36:J36)</f>
        <v>0</v>
      </c>
      <c r="M36" s="85"/>
      <c r="N36" s="14" t="s">
        <v>149</v>
      </c>
      <c r="O36" s="19"/>
      <c r="P36" s="16"/>
      <c r="Q36" s="25"/>
      <c r="R36" s="18"/>
      <c r="S36" s="14"/>
      <c r="T36" s="19"/>
    </row>
    <row r="37" spans="1:20" ht="28.35" customHeight="1" x14ac:dyDescent="0.25">
      <c r="A37" s="131">
        <v>10</v>
      </c>
      <c r="B37" s="101"/>
      <c r="C37" s="157" t="s">
        <v>56</v>
      </c>
      <c r="D37" s="101"/>
      <c r="E37" s="27" t="s">
        <v>44</v>
      </c>
      <c r="F37" s="30"/>
      <c r="G37" s="12"/>
      <c r="H37" s="13"/>
      <c r="I37" s="40">
        <f t="shared" si="1"/>
        <v>0</v>
      </c>
      <c r="J37" s="39">
        <v>0</v>
      </c>
      <c r="K37" s="36"/>
      <c r="L37" s="99">
        <f>AVERAGE(J37:J38)</f>
        <v>0</v>
      </c>
      <c r="M37" s="85"/>
      <c r="N37" s="14" t="s">
        <v>149</v>
      </c>
      <c r="O37" s="19"/>
      <c r="P37" s="16"/>
      <c r="Q37" s="25"/>
      <c r="R37" s="18"/>
      <c r="S37" s="14"/>
      <c r="T37" s="19"/>
    </row>
    <row r="38" spans="1:20" ht="28.35" customHeight="1" x14ac:dyDescent="0.25">
      <c r="A38" s="132"/>
      <c r="B38" s="159"/>
      <c r="C38" s="158"/>
      <c r="D38" s="102"/>
      <c r="E38" s="28" t="s">
        <v>46</v>
      </c>
      <c r="F38" s="3"/>
      <c r="G38" s="1"/>
      <c r="H38" s="13"/>
      <c r="I38" s="40">
        <f t="shared" si="1"/>
        <v>0</v>
      </c>
      <c r="J38" s="39">
        <v>0</v>
      </c>
      <c r="K38" s="32"/>
      <c r="L38" s="100"/>
      <c r="M38" s="86"/>
      <c r="N38" s="14" t="s">
        <v>149</v>
      </c>
      <c r="O38" s="21"/>
      <c r="P38" s="17"/>
      <c r="Q38" s="26"/>
      <c r="R38" s="20"/>
      <c r="S38" s="31"/>
      <c r="T38" s="21"/>
    </row>
    <row r="39" spans="1:20" ht="30" customHeight="1" x14ac:dyDescent="0.25">
      <c r="A39" s="154" t="s">
        <v>23</v>
      </c>
      <c r="B39" s="154"/>
      <c r="C39" s="154"/>
      <c r="D39" s="154"/>
      <c r="E39" s="4" t="s">
        <v>24</v>
      </c>
      <c r="F39" s="5">
        <f>L11</f>
        <v>0.25</v>
      </c>
      <c r="G39" s="6"/>
      <c r="H39" s="6"/>
      <c r="I39" s="41"/>
      <c r="J39" s="34"/>
      <c r="K39" s="6"/>
      <c r="L39" s="6"/>
      <c r="M39" s="6"/>
      <c r="N39" s="6"/>
      <c r="O39" s="6"/>
      <c r="P39" s="6"/>
      <c r="Q39" s="6"/>
      <c r="R39" s="7"/>
      <c r="S39" s="7"/>
      <c r="T39" s="7"/>
    </row>
    <row r="40" spans="1:20" x14ac:dyDescent="0.25">
      <c r="A40" s="8"/>
      <c r="B40" s="8"/>
      <c r="C40" s="9"/>
      <c r="D40" s="9"/>
      <c r="E40" s="4" t="s">
        <v>25</v>
      </c>
      <c r="F40" s="5">
        <f>L15</f>
        <v>0.71249999999999991</v>
      </c>
      <c r="G40" s="6"/>
      <c r="H40" s="6"/>
      <c r="I40" s="41"/>
      <c r="J40" s="34"/>
      <c r="K40" s="6"/>
      <c r="L40" s="6"/>
      <c r="M40" s="6"/>
      <c r="N40" s="6"/>
      <c r="O40" s="6"/>
      <c r="P40" s="6"/>
      <c r="Q40" s="6"/>
      <c r="R40" s="7"/>
      <c r="S40" s="7"/>
      <c r="T40" s="7"/>
    </row>
    <row r="41" spans="1:20" x14ac:dyDescent="0.25">
      <c r="A41" s="8"/>
      <c r="B41" s="8"/>
      <c r="C41" s="9"/>
      <c r="D41" s="9"/>
      <c r="E41" s="4" t="s">
        <v>26</v>
      </c>
      <c r="F41" s="5">
        <f>L19</f>
        <v>0.57499999999999996</v>
      </c>
      <c r="G41" s="6"/>
      <c r="H41" s="6"/>
      <c r="I41" s="41"/>
      <c r="J41" s="34"/>
      <c r="K41" s="6"/>
      <c r="L41" s="6"/>
      <c r="M41" s="6"/>
      <c r="N41" s="6"/>
      <c r="O41" s="6"/>
      <c r="P41" s="6"/>
      <c r="Q41" s="6"/>
      <c r="R41" s="7"/>
      <c r="S41" s="7"/>
      <c r="T41" s="7"/>
    </row>
    <row r="42" spans="1:20" x14ac:dyDescent="0.25">
      <c r="A42" s="8"/>
      <c r="B42" s="8"/>
      <c r="C42" s="9"/>
      <c r="D42" s="9"/>
      <c r="E42" s="4" t="s">
        <v>27</v>
      </c>
      <c r="F42" s="5">
        <f>L21</f>
        <v>0.25</v>
      </c>
      <c r="G42" s="6"/>
      <c r="H42" s="6"/>
      <c r="I42" s="41"/>
      <c r="J42" s="34"/>
      <c r="K42" s="6"/>
      <c r="L42" s="6"/>
      <c r="M42" s="6"/>
      <c r="N42" s="6"/>
      <c r="O42" s="6"/>
      <c r="P42" s="6"/>
      <c r="Q42" s="6"/>
      <c r="R42" s="7"/>
      <c r="S42" s="7"/>
      <c r="T42" s="7"/>
    </row>
    <row r="43" spans="1:20" x14ac:dyDescent="0.25">
      <c r="A43" s="8"/>
      <c r="B43" s="8"/>
      <c r="C43" s="9"/>
      <c r="D43" s="9"/>
      <c r="E43" s="4" t="s">
        <v>28</v>
      </c>
      <c r="F43" s="5">
        <f>L25</f>
        <v>0.72666666666666657</v>
      </c>
      <c r="G43" s="6"/>
      <c r="H43" s="6"/>
      <c r="I43" s="41"/>
      <c r="J43" s="34"/>
      <c r="K43" s="6"/>
      <c r="L43" s="6"/>
      <c r="M43" s="6"/>
      <c r="N43" s="6"/>
      <c r="O43" s="6"/>
      <c r="P43" s="6"/>
      <c r="Q43" s="6"/>
      <c r="R43" s="7"/>
      <c r="S43" s="7"/>
      <c r="T43" s="7"/>
    </row>
    <row r="44" spans="1:20" x14ac:dyDescent="0.25">
      <c r="A44" s="8"/>
      <c r="B44" s="8"/>
      <c r="C44" s="9"/>
      <c r="D44" s="9"/>
      <c r="E44" s="4" t="s">
        <v>29</v>
      </c>
      <c r="F44" s="5">
        <f>L28</f>
        <v>0.36499999999999999</v>
      </c>
      <c r="G44" s="6"/>
      <c r="H44" s="6"/>
      <c r="I44" s="41"/>
      <c r="J44" s="34"/>
      <c r="K44" s="6"/>
      <c r="L44" s="6"/>
      <c r="M44" s="6"/>
      <c r="N44" s="6"/>
      <c r="O44" s="6"/>
      <c r="P44" s="6"/>
      <c r="Q44" s="6"/>
      <c r="R44" s="7"/>
      <c r="S44" s="7"/>
      <c r="T44" s="7"/>
    </row>
    <row r="45" spans="1:20" x14ac:dyDescent="0.25">
      <c r="A45" s="8"/>
      <c r="B45" s="8"/>
      <c r="C45" s="9"/>
      <c r="D45" s="9"/>
      <c r="E45" s="4" t="s">
        <v>30</v>
      </c>
      <c r="F45" s="5">
        <f>L30</f>
        <v>1.6666666666666666E-2</v>
      </c>
      <c r="G45" s="6"/>
      <c r="H45" s="6"/>
      <c r="I45" s="41"/>
      <c r="J45" s="34"/>
      <c r="K45" s="6"/>
      <c r="L45" s="6"/>
      <c r="M45" s="6"/>
      <c r="N45" s="6"/>
      <c r="O45" s="6"/>
      <c r="P45" s="6"/>
      <c r="Q45" s="6"/>
      <c r="R45" s="7"/>
      <c r="S45" s="7"/>
      <c r="T45" s="7"/>
    </row>
    <row r="46" spans="1:20" x14ac:dyDescent="0.25">
      <c r="A46" s="8"/>
      <c r="B46" s="8"/>
      <c r="C46" s="9"/>
      <c r="D46" s="9"/>
      <c r="E46" s="4" t="s">
        <v>31</v>
      </c>
      <c r="F46" s="5">
        <f>L34</f>
        <v>0</v>
      </c>
      <c r="G46" s="6"/>
      <c r="H46" s="6"/>
      <c r="I46" s="41"/>
      <c r="J46" s="34"/>
      <c r="K46" s="6"/>
      <c r="L46" s="6"/>
      <c r="M46" s="6"/>
      <c r="N46" s="6"/>
      <c r="O46" s="6"/>
      <c r="P46" s="6"/>
      <c r="Q46" s="6"/>
      <c r="R46" s="7"/>
      <c r="S46" s="7"/>
      <c r="T46" s="7"/>
    </row>
    <row r="47" spans="1:20" x14ac:dyDescent="0.25">
      <c r="A47" s="8"/>
      <c r="B47" s="8"/>
      <c r="C47" s="9"/>
      <c r="D47" s="9"/>
      <c r="E47" s="4" t="s">
        <v>32</v>
      </c>
      <c r="F47" s="5">
        <f>L36</f>
        <v>0</v>
      </c>
      <c r="G47" s="6"/>
      <c r="H47" s="6"/>
      <c r="I47" s="41"/>
      <c r="J47" s="34"/>
      <c r="K47" s="6"/>
      <c r="L47" s="6"/>
      <c r="M47" s="6"/>
      <c r="N47" s="6"/>
      <c r="O47" s="6"/>
      <c r="P47" s="6"/>
      <c r="Q47" s="6"/>
      <c r="R47" s="7"/>
      <c r="S47" s="7"/>
      <c r="T47" s="7"/>
    </row>
    <row r="48" spans="1:20" x14ac:dyDescent="0.25">
      <c r="A48" s="8"/>
      <c r="B48" s="8"/>
      <c r="C48" s="9"/>
      <c r="D48" s="9"/>
      <c r="E48" s="4" t="s">
        <v>33</v>
      </c>
      <c r="F48" s="5">
        <f>L37</f>
        <v>0</v>
      </c>
      <c r="G48" s="6"/>
      <c r="H48" s="6"/>
      <c r="I48" s="41"/>
      <c r="J48" s="34"/>
      <c r="K48" s="6"/>
      <c r="L48" s="6"/>
      <c r="M48" s="6"/>
      <c r="N48" s="6"/>
      <c r="O48" s="6"/>
      <c r="P48" s="6"/>
      <c r="Q48" s="6"/>
      <c r="R48" s="7"/>
      <c r="S48" s="7"/>
      <c r="T48" s="7"/>
    </row>
    <row r="49" spans="1:20" x14ac:dyDescent="0.25">
      <c r="A49" s="8"/>
      <c r="B49" s="8"/>
      <c r="C49" s="9"/>
      <c r="D49" s="9"/>
      <c r="E49" s="10"/>
      <c r="F49" s="11"/>
      <c r="G49" s="6"/>
      <c r="H49" s="6"/>
      <c r="I49" s="34"/>
      <c r="J49" s="34"/>
      <c r="K49" s="6"/>
      <c r="L49" s="6"/>
      <c r="M49" s="6"/>
      <c r="N49" s="6"/>
      <c r="O49" s="6"/>
      <c r="P49" s="6"/>
      <c r="Q49" s="6"/>
      <c r="R49" s="7"/>
      <c r="S49" s="7"/>
      <c r="T49" s="7"/>
    </row>
    <row r="50" spans="1:20" ht="23.25" customHeight="1" x14ac:dyDescent="0.25">
      <c r="A50" s="155" t="s">
        <v>34</v>
      </c>
      <c r="B50" s="155"/>
      <c r="C50" s="155"/>
      <c r="D50" s="155"/>
      <c r="E50" s="37">
        <f>AVERAGE(F39:F48)</f>
        <v>0.2895833333333333</v>
      </c>
      <c r="F50" s="10" t="s">
        <v>35</v>
      </c>
      <c r="G50" s="6"/>
      <c r="H50" s="6"/>
      <c r="I50" s="34"/>
      <c r="J50" s="34"/>
      <c r="K50" s="6"/>
      <c r="L50" s="6"/>
      <c r="M50" s="6"/>
      <c r="N50" s="6"/>
      <c r="O50" s="6"/>
      <c r="P50" s="6"/>
      <c r="Q50" s="6"/>
      <c r="R50" s="7"/>
      <c r="S50" s="7"/>
      <c r="T50" s="7"/>
    </row>
    <row r="51" spans="1:20" x14ac:dyDescent="0.25">
      <c r="P51" s="6"/>
    </row>
  </sheetData>
  <mergeCells count="85">
    <mergeCell ref="A30:A33"/>
    <mergeCell ref="A11:A14"/>
    <mergeCell ref="B11:B14"/>
    <mergeCell ref="L11:L14"/>
    <mergeCell ref="D11:D14"/>
    <mergeCell ref="C11:C14"/>
    <mergeCell ref="L21:L24"/>
    <mergeCell ref="D21:D24"/>
    <mergeCell ref="B21:B24"/>
    <mergeCell ref="A21:A24"/>
    <mergeCell ref="B30:B33"/>
    <mergeCell ref="C30:C33"/>
    <mergeCell ref="D30:D33"/>
    <mergeCell ref="A28:A29"/>
    <mergeCell ref="B28:B29"/>
    <mergeCell ref="B34:B35"/>
    <mergeCell ref="C34:C35"/>
    <mergeCell ref="P9:P10"/>
    <mergeCell ref="D34:D35"/>
    <mergeCell ref="G9:H9"/>
    <mergeCell ref="I9:I10"/>
    <mergeCell ref="J9:J10"/>
    <mergeCell ref="K9:K10"/>
    <mergeCell ref="L9:L10"/>
    <mergeCell ref="L15:L18"/>
    <mergeCell ref="C19:C20"/>
    <mergeCell ref="D19:D20"/>
    <mergeCell ref="L19:L20"/>
    <mergeCell ref="L25:L27"/>
    <mergeCell ref="P30:P31"/>
    <mergeCell ref="C21:C24"/>
    <mergeCell ref="A39:D39"/>
    <mergeCell ref="A50:D50"/>
    <mergeCell ref="A15:A18"/>
    <mergeCell ref="B15:B18"/>
    <mergeCell ref="C15:C18"/>
    <mergeCell ref="D15:D18"/>
    <mergeCell ref="A37:A38"/>
    <mergeCell ref="B37:B38"/>
    <mergeCell ref="C37:C38"/>
    <mergeCell ref="A19:A20"/>
    <mergeCell ref="B19:B20"/>
    <mergeCell ref="A25:A27"/>
    <mergeCell ref="B25:B27"/>
    <mergeCell ref="C25:C27"/>
    <mergeCell ref="D25:D27"/>
    <mergeCell ref="C28:C29"/>
    <mergeCell ref="A34:A35"/>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O9:O10"/>
    <mergeCell ref="C7:T7"/>
    <mergeCell ref="A7:B7"/>
    <mergeCell ref="A3:B3"/>
    <mergeCell ref="C3:I3"/>
    <mergeCell ref="K3:T3"/>
    <mergeCell ref="A4:B4"/>
    <mergeCell ref="C4:I4"/>
    <mergeCell ref="J4:K4"/>
    <mergeCell ref="L4:T4"/>
    <mergeCell ref="A5:B5"/>
    <mergeCell ref="C5:I5"/>
    <mergeCell ref="J5:K5"/>
    <mergeCell ref="L5:T5"/>
    <mergeCell ref="A6:B6"/>
    <mergeCell ref="C6:I6"/>
    <mergeCell ref="L37:L38"/>
    <mergeCell ref="D37:D38"/>
    <mergeCell ref="L34:L35"/>
    <mergeCell ref="L28:L29"/>
    <mergeCell ref="L30:L33"/>
    <mergeCell ref="D28:D29"/>
  </mergeCells>
  <conditionalFormatting sqref="L28:L29 L34:L38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xWindow="419" yWindow="365" count="5">
    <dataValidation type="date" operator="greaterThanOrEqual" allowBlank="1" showInputMessage="1" showErrorMessage="1" sqref="E39:E43">
      <formula1>41426</formula1>
    </dataValidation>
    <dataValidation allowBlank="1" showInputMessage="1" showErrorMessage="1" promptTitle="Validación" prompt="El porcentaje no debe exceder el 100%" sqref="L11 L34:L38 L15:L21 L25:L31"/>
    <dataValidation type="date" allowBlank="1" showInputMessage="1" showErrorMessage="1" promptTitle="Validación" prompt="formato DD/MM/AA" sqref="G11:G38">
      <formula1>36526</formula1>
      <formula2>44177</formula2>
    </dataValidation>
    <dataValidation operator="greaterThanOrEqual" allowBlank="1" showInputMessage="1" showErrorMessage="1" sqref="E11:E38"/>
    <dataValidation type="date" allowBlank="1" showInputMessage="1" showErrorMessage="1" sqref="H11:H38">
      <formula1>43466</formula1>
      <formula2>45291</formula2>
    </dataValidation>
  </dataValidations>
  <hyperlinks>
    <hyperlink ref="O15" r:id="rId1"/>
    <hyperlink ref="O16" r:id="rId2"/>
    <hyperlink ref="O17" r:id="rId3"/>
    <hyperlink ref="M25" r:id="rId4" display="http://sig.minjusticia.gov.co/"/>
  </hyperlinks>
  <printOptions horizontalCentered="1" verticalCentered="1"/>
  <pageMargins left="0.70866141732283472" right="0.70866141732283472" top="0.74803149606299213" bottom="0.74803149606299213" header="0.31496062992125984" footer="0.31496062992125984"/>
  <pageSetup paperSize="5" scale="37" orientation="landscape" horizontalDpi="300" verticalDpi="300" r:id="rId5"/>
  <headerFooter>
    <oddHeader>&amp;L&amp;G&amp;C&amp;"Arial,Negrita"&amp;16&amp;K000000
PLAN DE MEJORAMIENTO ARCHIVÍSTICO&amp;RVersión: 02
2016/07/13
&amp;P de &amp;N</oddHeader>
    <oddFooter>&amp;LProceso: Inspección, Vigilancia y Control ICV&amp;RCódigo: ICV-F-06</oddFooter>
  </headerFooter>
  <rowBreaks count="2" manualBreakCount="2">
    <brk id="20" max="16383" man="1"/>
    <brk id="27" max="19" man="1"/>
  </rowBreaks>
  <ignoredErrors>
    <ignoredError sqref="L34 L36 L19 L37 L38" formulaRange="1"/>
  </ignoredErrors>
  <legacy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C8" sqref="C8"/>
    </sheetView>
  </sheetViews>
  <sheetFormatPr baseColWidth="10" defaultRowHeight="15" x14ac:dyDescent="0.25"/>
  <cols>
    <col min="1" max="1" width="11.42578125" style="43"/>
    <col min="2" max="2" width="25.28515625" style="42" bestFit="1" customWidth="1"/>
    <col min="3" max="3" width="58.42578125" style="43" bestFit="1" customWidth="1"/>
    <col min="4" max="16384" width="11.42578125" style="43"/>
  </cols>
  <sheetData>
    <row r="1" spans="2:3" ht="15.75" customHeight="1" x14ac:dyDescent="0.25"/>
    <row r="2" spans="2:3" ht="60" x14ac:dyDescent="0.25">
      <c r="B2" s="44" t="s">
        <v>76</v>
      </c>
      <c r="C2" s="45" t="s">
        <v>77</v>
      </c>
    </row>
    <row r="3" spans="2:3" x14ac:dyDescent="0.25">
      <c r="B3" s="46"/>
      <c r="C3" s="46"/>
    </row>
    <row r="4" spans="2:3" x14ac:dyDescent="0.25">
      <c r="B4" s="186" t="s">
        <v>78</v>
      </c>
      <c r="C4" s="186"/>
    </row>
    <row r="5" spans="2:3" ht="30" x14ac:dyDescent="0.25">
      <c r="B5" s="44" t="s">
        <v>60</v>
      </c>
      <c r="C5" s="45" t="s">
        <v>79</v>
      </c>
    </row>
    <row r="6" spans="2:3" ht="30" x14ac:dyDescent="0.25">
      <c r="B6" s="44" t="s">
        <v>61</v>
      </c>
      <c r="C6" s="45" t="s">
        <v>80</v>
      </c>
    </row>
    <row r="7" spans="2:3" ht="45" x14ac:dyDescent="0.25">
      <c r="B7" s="44" t="s">
        <v>62</v>
      </c>
      <c r="C7" s="45" t="s">
        <v>81</v>
      </c>
    </row>
    <row r="8" spans="2:3" ht="30" x14ac:dyDescent="0.25">
      <c r="B8" s="44" t="s">
        <v>63</v>
      </c>
      <c r="C8" s="45" t="s">
        <v>57</v>
      </c>
    </row>
    <row r="9" spans="2:3" ht="120" x14ac:dyDescent="0.25">
      <c r="B9" s="44" t="s">
        <v>64</v>
      </c>
      <c r="C9" s="45" t="s">
        <v>82</v>
      </c>
    </row>
    <row r="10" spans="2:3" ht="30" x14ac:dyDescent="0.25">
      <c r="B10" s="44" t="s">
        <v>65</v>
      </c>
      <c r="C10" s="45" t="s">
        <v>66</v>
      </c>
    </row>
    <row r="11" spans="2:3" ht="45" x14ac:dyDescent="0.25">
      <c r="B11" s="44" t="s">
        <v>67</v>
      </c>
      <c r="C11" s="45" t="s">
        <v>68</v>
      </c>
    </row>
    <row r="12" spans="2:3" ht="30" x14ac:dyDescent="0.25">
      <c r="B12" s="44" t="s">
        <v>69</v>
      </c>
      <c r="C12" s="47" t="s">
        <v>70</v>
      </c>
    </row>
    <row r="13" spans="2:3" ht="45" x14ac:dyDescent="0.25">
      <c r="B13" s="44" t="s">
        <v>71</v>
      </c>
      <c r="C13" s="45" t="s">
        <v>72</v>
      </c>
    </row>
    <row r="14" spans="2:3" x14ac:dyDescent="0.25">
      <c r="B14" s="44" t="s">
        <v>73</v>
      </c>
      <c r="C14" s="47" t="s">
        <v>74</v>
      </c>
    </row>
    <row r="15" spans="2:3" ht="45" x14ac:dyDescent="0.25">
      <c r="B15" s="44" t="s">
        <v>75</v>
      </c>
      <c r="C15" s="45" t="s">
        <v>84</v>
      </c>
    </row>
    <row r="16" spans="2:3" ht="64.5" customHeight="1" x14ac:dyDescent="0.25">
      <c r="B16" s="182" t="s">
        <v>85</v>
      </c>
      <c r="C16" s="183"/>
    </row>
    <row r="17" spans="2:3" ht="64.5" customHeight="1" x14ac:dyDescent="0.25">
      <c r="B17" s="184"/>
      <c r="C17" s="185"/>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2TV4CCKVFCYA-2105455012-72</_dlc_DocId>
    <_dlc_DocIdUrl xmlns="81cc8fc0-8d1e-4295-8f37-5d076116407c">
      <Url>https://www.minjusticia.gov.co/transparencia/_layouts/15/DocIdRedir.aspx?ID=2TV4CCKVFCYA-2105455012-72</Url>
      <Description>2TV4CCKVFCYA-2105455012-72</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707E01-9B8D-44BB-96DC-50FCEDCF61BD}"/>
</file>

<file path=customXml/itemProps2.xml><?xml version="1.0" encoding="utf-8"?>
<ds:datastoreItem xmlns:ds="http://schemas.openxmlformats.org/officeDocument/2006/customXml" ds:itemID="{771442CC-0624-47D9-8130-717CCC153EE8}"/>
</file>

<file path=customXml/itemProps3.xml><?xml version="1.0" encoding="utf-8"?>
<ds:datastoreItem xmlns:ds="http://schemas.openxmlformats.org/officeDocument/2006/customXml" ds:itemID="{C8761ACE-D4AA-4806-BB44-C4ED9BA7B907}"/>
</file>

<file path=customXml/itemProps4.xml><?xml version="1.0" encoding="utf-8"?>
<ds:datastoreItem xmlns:ds="http://schemas.openxmlformats.org/officeDocument/2006/customXml" ds:itemID="{A1569991-09A4-41F8-AA50-D80DAA18EB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ELDER HERNEY VILLAR CASTRO</cp:lastModifiedBy>
  <cp:lastPrinted>2020-03-02T14:26:35Z</cp:lastPrinted>
  <dcterms:created xsi:type="dcterms:W3CDTF">2016-07-06T19:37:36Z</dcterms:created>
  <dcterms:modified xsi:type="dcterms:W3CDTF">2020-03-09T23:27:49Z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ae49b55e-9e1f-4425-9b0b-59cef5185b26</vt:lpwstr>
  </property>
</Properties>
</file>