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MINJUSTICIA\2021\AUDITORIAS 2021\PMA JUNIO\AÑO 2021 PRESENCIAL\MATRIZ FINAL ENVIADA\"/>
    </mc:Choice>
  </mc:AlternateContent>
  <xr:revisionPtr revIDLastSave="0" documentId="8_{75AAEA86-FA51-44A7-9317-E93AB571ABB9}" xr6:coauthVersionLast="47" xr6:coauthVersionMax="47" xr10:uidLastSave="{00000000-0000-0000-0000-000000000000}"/>
  <bookViews>
    <workbookView xWindow="-120" yWindow="-120" windowWidth="29040" windowHeight="15840" xr2:uid="{00000000-000D-0000-FFFF-FFFF00000000}"/>
  </bookViews>
  <sheets>
    <sheet name="PMA" sheetId="1" r:id="rId1"/>
    <sheet name="Instructivo PMA" sheetId="4" r:id="rId2"/>
  </sheets>
  <definedNames>
    <definedName name="_xlnm.Print_Titles" localSheetId="0">PMA!$8:$10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 l="1"/>
  <c r="L25" i="1"/>
  <c r="F43" i="1" s="1"/>
  <c r="I14" i="1"/>
  <c r="L11" i="1"/>
  <c r="F39" i="1" s="1"/>
  <c r="I24" i="1"/>
  <c r="L21" i="1"/>
  <c r="F42" i="1" s="1"/>
  <c r="I33" i="1"/>
  <c r="L30" i="1"/>
  <c r="F45" i="1" s="1"/>
  <c r="I32" i="1"/>
  <c r="L28" i="1"/>
  <c r="F44" i="1" s="1"/>
  <c r="I13" i="1"/>
  <c r="L15" i="1"/>
  <c r="F40" i="1" s="1"/>
  <c r="I12" i="1"/>
  <c r="I16" i="1"/>
  <c r="I15" i="1"/>
  <c r="I17" i="1"/>
  <c r="I18" i="1"/>
  <c r="I19" i="1"/>
  <c r="I20" i="1"/>
  <c r="I21" i="1"/>
  <c r="I22" i="1"/>
  <c r="I23" i="1"/>
  <c r="I25" i="1"/>
  <c r="I27" i="1"/>
  <c r="I28" i="1"/>
  <c r="I29" i="1"/>
  <c r="I30" i="1"/>
  <c r="I34" i="1"/>
  <c r="I35" i="1"/>
  <c r="I36" i="1"/>
  <c r="I37" i="1"/>
  <c r="I38" i="1"/>
  <c r="I11" i="1"/>
  <c r="L37" i="1"/>
  <c r="F48" i="1" s="1"/>
  <c r="L36" i="1"/>
  <c r="F47" i="1" s="1"/>
  <c r="L34" i="1"/>
  <c r="F46" i="1" s="1"/>
  <c r="L19" i="1"/>
  <c r="F41" i="1" s="1"/>
  <c r="E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<sst xmlns="http://schemas.openxmlformats.org/spreadsheetml/2006/main" count="291" uniqueCount="215">
  <si>
    <t xml:space="preserve">Entidad: </t>
  </si>
  <si>
    <t>Ministerio de Justicia y del Derecho</t>
  </si>
  <si>
    <t xml:space="preserve">NIT: </t>
  </si>
  <si>
    <t xml:space="preserve"> 900457461-9</t>
  </si>
  <si>
    <t xml:space="preserve">Representante Legal: </t>
  </si>
  <si>
    <t>Naslly Raquel Ramos Camacho- Secretaria General</t>
  </si>
  <si>
    <t xml:space="preserve">Fecha de iniciación: </t>
  </si>
  <si>
    <t>Responsable del proceso:</t>
  </si>
  <si>
    <t>Aycardo Miguel Velaides Navarro</t>
  </si>
  <si>
    <t>Fecha de finalización:</t>
  </si>
  <si>
    <t>12/31/2022</t>
  </si>
  <si>
    <t xml:space="preserve">Cargo: </t>
  </si>
  <si>
    <t>Coordinador Grupo de Gestión Documental</t>
  </si>
  <si>
    <t>Fecha y número de Acta de aprobación del PMA</t>
  </si>
  <si>
    <t>Plan de Mejoramiento</t>
  </si>
  <si>
    <t>Seguimiento Control Interno</t>
  </si>
  <si>
    <t>Seguimiento AGN</t>
  </si>
  <si>
    <t>ITEM</t>
  </si>
  <si>
    <t>HALLAZGO</t>
  </si>
  <si>
    <t>N°. DE ACCIÓN</t>
  </si>
  <si>
    <t>OBJETIVOS</t>
  </si>
  <si>
    <t>No. TAREA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</si>
  <si>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</si>
  <si>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</si>
  <si>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</si>
  <si>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</si>
  <si>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</si>
  <si>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</si>
  <si>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</si>
  <si>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</si>
  <si>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</si>
  <si>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OBSERVACIONES OFICINA DE CONTROL INTERNO</t>
  </si>
  <si>
    <t>N° INFORME DE SEGUIMIENTO Y FECHA</t>
  </si>
  <si>
    <t>FECHA CIERRE HALLAZGO</t>
  </si>
  <si>
    <t>No. RADICADO</t>
  </si>
  <si>
    <t>OBSERVACIONES</t>
  </si>
  <si>
    <t>INICIO</t>
  </si>
  <si>
    <t>FINALIZACIÓN</t>
  </si>
  <si>
    <r>
      <rPr>
        <b/>
        <sz val="10"/>
        <rFont val="Arial"/>
        <family val="2"/>
      </rPr>
      <t>Tablas de Retención Documental.</t>
    </r>
    <r>
      <rPr>
        <sz val="10"/>
        <rFont val="Arial"/>
        <family val="2"/>
      </rPr>
      <t xml:space="preserve">
El Ministerio de Justicia y del Derecho presuntamente incumple lo establecido en el artículo 14 del Acuerdo 04 de 2013, al no contar con Tablas de retención Documental y Cuadros de Clasificación, actualizadas y convalidadas conforme los cambios que se han generado en la estructura orgánica de la entidad a partir del Decreto 1427 de 2017.
</t>
    </r>
  </si>
  <si>
    <t>ACCION 1</t>
  </si>
  <si>
    <t>Realizar el proceso de convalidación de la TRD actualizada conforme el Decreto 1427 de 2017.</t>
  </si>
  <si>
    <t>T1</t>
  </si>
  <si>
    <t>Presentación de ajustes al AGN.</t>
  </si>
  <si>
    <t>Acta Presentación de ajustes.</t>
  </si>
  <si>
    <t>Grupo de Gestión Documental</t>
  </si>
  <si>
    <t>T2</t>
  </si>
  <si>
    <t>Presentación TRD ante el Comité evaluador de documentos-</t>
  </si>
  <si>
    <t>Certificado de Convalidación TRD.</t>
  </si>
  <si>
    <t>T3</t>
  </si>
  <si>
    <t>Certificado de inscripción en el RUSD.</t>
  </si>
  <si>
    <t>T4</t>
  </si>
  <si>
    <t>Implementar las TRD conforme el Decreto 1427 de 2017.</t>
  </si>
  <si>
    <t>Transferencias Primarias.</t>
  </si>
  <si>
    <r>
      <rPr>
        <b/>
        <sz val="10"/>
        <rFont val="Arial"/>
        <family val="2"/>
      </rPr>
      <t>Programa de Gestión Documental</t>
    </r>
    <r>
      <rPr>
        <sz val="10"/>
        <rFont val="Arial"/>
        <family val="2"/>
      </rPr>
      <t xml:space="preserve">
El Ministerio de Justicia y del Derecho presuntamente incumple lo establecido en el artículo 2.8.2.5.10. Del Decreto 1080 de 2015 al no contar con el Programa de Gestión Documental PGD actualizado, no se evidencia seguimiento a su ejecución, como herramienta de planeación y administración para la gestión documental institucional.
</t>
    </r>
  </si>
  <si>
    <t xml:space="preserve">ACCION 2 </t>
  </si>
  <si>
    <t xml:space="preserve">Actualizar e implementar el Programa de Gestión Documental - PGD en cumplimiento de la metodología establecida en el Anexo técnico Programa de Gestión Documental del Decreto 1080 de 2015 desde lo preceptuado en el Manual Implementación de un PGD. </t>
  </si>
  <si>
    <t>M1</t>
  </si>
  <si>
    <t>Elaborar el diagnóstico integral de gestión documental.</t>
  </si>
  <si>
    <t>Diagnóstico Integral de Gestión Documental.</t>
  </si>
  <si>
    <t>http://info.minjusticia.gov.co:8083/Portals/0/2019/1_Diagnostico_GD_2019.pdf</t>
  </si>
  <si>
    <t>M2</t>
  </si>
  <si>
    <t xml:space="preserve">El documento Fue actualizado 27 de junio de 2018 y Socializado </t>
  </si>
  <si>
    <t>http://info.minjusticia.gov.co:8083/Portals/0/2019/2_PGD-MJD_2019-2022.pdf</t>
  </si>
  <si>
    <t>M3</t>
  </si>
  <si>
    <t>Programa de Gestión Documental vigencia 2019-2022 Aprobado por el CIGD.</t>
  </si>
  <si>
    <t>M4</t>
  </si>
  <si>
    <t>Implementar el PGD</t>
  </si>
  <si>
    <t>Plan de acción del Proceso ejecutado.</t>
  </si>
  <si>
    <r>
      <rPr>
        <b/>
        <sz val="10"/>
        <rFont val="Arial"/>
        <family val="2"/>
      </rPr>
      <t>Inventario Documental FUID</t>
    </r>
    <r>
      <rPr>
        <sz val="10"/>
        <rFont val="Arial"/>
        <family val="2"/>
      </rPr>
      <t xml:space="preserve">
El Ministerio de Justicia y del Derecho, no cuenta con inventarios documentales completos conforme las normas específicas para los archivos de gestión; en consecuencia, presuntamente se encuentra incumpliendo lo reglamentado en el artículo 16 de la Ley 594 de 2000 y el articulo 7 del acuerdo 042 de 2002.
</t>
    </r>
  </si>
  <si>
    <t>ACCION 3</t>
  </si>
  <si>
    <t>Procedimiento creado.</t>
  </si>
  <si>
    <t>Inventarios documentales de las dependencias.</t>
  </si>
  <si>
    <t xml:space="preserve">
Se realizó seguimiento a las dependencias  que hacen parte de la estructura organizacional de las cuales  realizaron implementación del Formato Único de Inventario Documental FUID, y se da inicio a la implementación de las TRD para el 2020.</t>
  </si>
  <si>
    <t>Inventarios Documentaldes de las Dependencias.</t>
  </si>
  <si>
    <r>
      <rPr>
        <b/>
        <sz val="10"/>
        <rFont val="Arial"/>
        <family val="2"/>
      </rPr>
      <t>Organización Documental</t>
    </r>
    <r>
      <rPr>
        <sz val="10"/>
        <rFont val="Arial"/>
        <family val="2"/>
      </rPr>
      <t xml:space="preserve">
</t>
    </r>
    <r>
      <rPr>
        <b/>
        <sz val="10"/>
        <rFont val="Arial"/>
        <family val="2"/>
      </rPr>
      <t>Tablas de Valoración Documental TVD</t>
    </r>
    <r>
      <rPr>
        <sz val="10"/>
        <rFont val="Arial"/>
        <family val="2"/>
      </rPr>
      <t xml:space="preserve">
El Ministerio de Justicia y del Derecho presuntamente incumple lo establecido en el acuerdo 02 de 2004, al no contar con TVD aprobadas y convalidadas por el AGN, para la organización del fondo documental acumulado del Ministerio de Justicia y del Derecho y de los fondos cerrados recibidos de las extintas entidades.
</t>
    </r>
  </si>
  <si>
    <t>ACCION 4</t>
  </si>
  <si>
    <t>Realizar el proceso de convalidación ante el AGN  de las TVD  de la documentación perteneciente a los acervos;  Fondo, Ministerio de Justicia y del Derecho, Fondo Seguridad de la Rama,  Fondo Rotatorio del Ministerio de Justicia, Fondo Para la Rehabilitación Penitenciaria y Carcelaria, Dirección Nacional de Estupefacientes .</t>
  </si>
  <si>
    <t xml:space="preserve">Presentar ajustes al AGN de las TVD  Fondo, Ministerio de Justicia y del Derecho, Fondo Seguridad de la Rama,  Fondo Rotatorio del Ministerio de Justicia, Fondo Para la Rehabilitación Penitenciaria y Carcelaria, Dirección Nacional de Estupefacientes </t>
  </si>
  <si>
    <t>Presentación de las TVD de los Fondos, Ministerio de Justicia y del Derecho, Fondo Seguridad de la Rama,  Fondo Rotatorio del Ministerio de Justicia, Fondo Para la Rehabilitación Penitenciaria y Carcelaria, Dirección Nacional de Estupefacientes ante el Comité evaluador de documentos</t>
  </si>
  <si>
    <t>Certificado de convalidación TVD</t>
  </si>
  <si>
    <t>Cinco (5) Certificados de inscripción en el RUSD.</t>
  </si>
  <si>
    <t>Implementar las TVD en archivo central.</t>
  </si>
  <si>
    <t>Archivo Central Organizado.</t>
  </si>
  <si>
    <r>
      <rPr>
        <b/>
        <sz val="10"/>
        <rFont val="Arial"/>
        <family val="2"/>
      </rPr>
      <t>Organización de Archivos de Gestión</t>
    </r>
    <r>
      <rPr>
        <sz val="10"/>
        <rFont val="Arial"/>
        <family val="2"/>
      </rPr>
      <t xml:space="preserve">.
El Ministerio de Justicia y del Derecho presuntamente incumple lo establecido en el artículo 4 del Acuerdo No 042 de 2002 (Articulo 7 inventario documental, y parágrafo del artículo 12 del acuerdo 02 de 2014, diligenciamiento de hoja de control.
</t>
    </r>
  </si>
  <si>
    <t>ACCION 5</t>
  </si>
  <si>
    <t>Actualizar el procedimiento de transferencias documentales.</t>
  </si>
  <si>
    <t>Procedimiento actualizado.</t>
  </si>
  <si>
    <t xml:space="preserve">El procedimiento P-GD-08 Gestión de Transferencias Documentales  fue aprobado, socializado y publicado el día 25 de octubre de 2019 en el Sistema de Gestión de Calidad (http://sig.minjusticia.gov.co/). </t>
  </si>
  <si>
    <t>Procedimiento de transferencias  documentales y correo de Socialización. http://info.minjusticia.gov.co:8083/Portals/0/2019/2_PGD-MJD_2019-2022.pdf</t>
  </si>
  <si>
    <t>Implementar hoja de control a expedientes.</t>
  </si>
  <si>
    <t>Expedientes organizados con hoja de control.</t>
  </si>
  <si>
    <t>Realizar seguimiento sobre la implementación del Formato Único de Inventario Documental FUID en archivos de Gestión.</t>
  </si>
  <si>
    <t>FUID Archivos de Gestión.</t>
  </si>
  <si>
    <t xml:space="preserve">
Se realizó seguimiento a 33 dependencias  las cuales  realizaron implementación del Formato Único de Inventario Documental FUID, y se da inicio a la programación de aplicación de TRD para el 2020.</t>
  </si>
  <si>
    <r>
      <rPr>
        <b/>
        <sz val="10"/>
        <rFont val="Arial"/>
        <family val="2"/>
      </rPr>
      <t>Historias laborales.</t>
    </r>
    <r>
      <rPr>
        <sz val="10"/>
        <rFont val="Arial"/>
        <family val="2"/>
      </rPr>
      <t xml:space="preserve">
El Ministerio de Justicia y del Derecho frente a procesos de organización de Historias Laborales presuntamente incumple lo establecido en la circular No 04 de 2003, y parágrafo del artículo 12 del acuerdo 02 de 2014, toda vez que todos los expedientes no cuentan con el diligenciamiento técnico de hoja de control, no se realiza proceso de foliación y el formato FUID no se implementa.
</t>
    </r>
  </si>
  <si>
    <t>ACCION 6</t>
  </si>
  <si>
    <t>Normalizar el flujo de archivo para la serie de historias laborales de acuerdo con lo establecido en la circular 04 de 2003 y articulo 12 del acuerdo 02 d e2014.</t>
  </si>
  <si>
    <t>Historias Laborales con Hoja de control.</t>
  </si>
  <si>
    <t>Ordenación, foliación y rotulación de expedientes conforme la circular 04 de 2003.</t>
  </si>
  <si>
    <t>Archivo de HL Organizado.</t>
  </si>
  <si>
    <r>
      <rPr>
        <b/>
        <sz val="10"/>
        <rFont val="Arial"/>
        <family val="2"/>
      </rPr>
      <t>Sistema Integrado de Conservación – SIC</t>
    </r>
    <r>
      <rPr>
        <sz val="10"/>
        <rFont val="Arial"/>
        <family val="2"/>
      </rPr>
      <t xml:space="preserve">
El Ministerio de Justicia y del Derecho presuntamente incumple las disposiciones establecidas en el Acuerdo 06 de 2014 al no contar con un Sistema Integrado de Conservación debidamente elaborado y aprobado por el representante legal, el cual debe contener todos los planes y programas que garanticen controles sistemáticos y periódicos de las condiciones ambientales, de infraestructura, de seguridad de la información, saneamiento, entre otros, con el fin de prevenir los deterioros y las situaciones de riesgo que se puedan presentar.
</t>
    </r>
  </si>
  <si>
    <t>ACCION 7</t>
  </si>
  <si>
    <t>Actualizar e implementar el Sistema Integrado de Conservación SIC del Ministerio de Justicia y del Derecho conforme lo establecido en el acuerdo 06 de 2014.</t>
  </si>
  <si>
    <t>Actualizar el SIC incluyendo el Plan de Preservación Digital a Largo Plazo.</t>
  </si>
  <si>
    <t>Sistema Integrado de Conservación</t>
  </si>
  <si>
    <t xml:space="preserve">Contrato N° 0184 y plan de trabajo </t>
  </si>
  <si>
    <t>Adoptar el sistema integrado de conservación.</t>
  </si>
  <si>
    <t>Acto administrativo de adopción del SIC.</t>
  </si>
  <si>
    <t>Acta de entrega de la obra de adecuación.</t>
  </si>
  <si>
    <t>Implementar el componente Plan de Conservación Documental.</t>
  </si>
  <si>
    <t>ACCION 8</t>
  </si>
  <si>
    <t>ACCION 9</t>
  </si>
  <si>
    <t>ACCION 10</t>
  </si>
  <si>
    <t>AVANCE DEL PLAN DE CUMPLIMIENTO (ACCIONES)</t>
  </si>
  <si>
    <t>Acción 1</t>
  </si>
  <si>
    <t>Acción 2</t>
  </si>
  <si>
    <t>Acción 3</t>
  </si>
  <si>
    <t>Acción 4</t>
  </si>
  <si>
    <t>Acción 5</t>
  </si>
  <si>
    <t>Acción 6</t>
  </si>
  <si>
    <t>Acción 8</t>
  </si>
  <si>
    <t>Acción 9</t>
  </si>
  <si>
    <t>Acción 10</t>
  </si>
  <si>
    <t>CUMPLIMIENTO DEL PLAN DE MEJORAMIENTO</t>
  </si>
  <si>
    <t>sobre 100%</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</si>
  <si>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</si>
  <si>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</si>
  <si>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</si>
  <si>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Columna "A" ITEM</t>
  </si>
  <si>
    <t>Número consecutivo de los hallazgos segun informe de inspección, control o vigilancia</t>
  </si>
  <si>
    <t>Columna "B" HALLAZGO</t>
  </si>
  <si>
    <t>Descripción del hallazgo según informe de inspección, control o vigilancia</t>
  </si>
  <si>
    <t>Columna "C" NÚMERO DE ACCIÓN"</t>
  </si>
  <si>
    <t>Enumerar la cantidad de acciones necesarias para subsanar el hallazgo. Se pueden agregar la cantidad de acciones que considere la entidad</t>
  </si>
  <si>
    <t>Columna "D" OBJETIVO</t>
  </si>
  <si>
    <t>Establecer  el / los objetivos según el número de acciones que permitan subsanar el hallazgo</t>
  </si>
  <si>
    <t>Columna "E" NÚMERO DE TAREA</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</si>
  <si>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</si>
  <si>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</si>
  <si>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</si>
  <si>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</si>
  <si>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</si>
  <si>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</si>
  <si>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</si>
  <si>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</si>
  <si>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</si>
  <si>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</si>
  <si>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</si>
  <si>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</si>
  <si>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 xml:space="preserve">Autocalculado, el cual promedia las cifras establecidas en la columna J. </t>
  </si>
  <si>
    <t xml:space="preserve">Observaciones que se deben tener en cuenta en el momento del diligenciamiento del formtao: 
*No Eliminar o insertar columnas.
*Al eliminar o insertar filas se debe verificar las formulas de la Columna J y las filas de la 33 a 44  (estas pueden variar de acuerdo al numero de actividades programadas en el PMA)
* Es indispensable verificar que en el formato se encuentre calculado el procentaje de avance del total de las actividades, columna e - fila 44 (esta puede variar de acuerdo al numero de actividades progrmadas en el PMA) </t>
  </si>
  <si>
    <t xml:space="preserve">Se cumplió con las etapas de ordenación y foliación de la unidad documental por parte de la dependencia teniendo en cuenta las Tablas de Retención Documental – TRD, al igual la conformación de bases de datos - FUID donde se captura la totalidad descriptiva de los Rótulos de Cajas o Carpetas. </t>
  </si>
  <si>
    <t>Acta 15 Noviembre de 2020</t>
  </si>
  <si>
    <t>Se realizó la contratación de un profesional (contrato N° 0184 de 2020 de fecha 13 de febrero de 2020) quien realizo la actualización del Sistema Integrado de Preservación Documental, proporcionando al desarrollo de mejores prácticas cotidianas para el tratamiento físico y técnico de la información, con miras a la preservación y conservación de los documentos de archivo en las diferentes fases del ciclo de vida de la información.</t>
  </si>
  <si>
    <t>para implementar la Hoja de control se requiere que este proceso este completo lo que evidencia que el proceso de dio por finalizado al implementar al 100% la hoja de control.</t>
  </si>
  <si>
    <t xml:space="preserve">MJD-OFI20-0001918-GGD-4006 </t>
  </si>
  <si>
    <t>Realizar inscripción en el RUSD</t>
  </si>
  <si>
    <t>Actualizar la Política de Gestión Documental conforme al articulo 2.8.2.5.6. del Decreto 1080 de 2015.</t>
  </si>
  <si>
    <t>100%.  La tarea programada se encuentra cumplida y fue verificada en los anteriores seguimientos.
http://info.minjusticia.gov.co:8083/Portals/0/2019/2_PGD-MJD_2019-2022.pdf.
http://info.minjusticia.gov.co:8083/Portals/0/ServicioCiudadano/Doc/ProGesDocuPGD.pdf</t>
  </si>
  <si>
    <t>Diligenciar el Formato Único de Inventario Documental FUID en las dependencias.</t>
  </si>
  <si>
    <t>Inventarios Documental des de las Dependencias.</t>
  </si>
  <si>
    <t xml:space="preserve">Organizar los Archivos de Gestión de la entidad conforme las TRD y empleando el formato de hoja de control de expedientes en concordancia con lo dispuesto en el articulo 12 del acuerdo 02 de 2014. </t>
  </si>
  <si>
    <t>Realizar adecuaciones a las zonas de archivo priorizadas de acuerdo con el Diagnóstico de Gestión Documental para dar alcance a  lo descrito en el acuerdo 08 de 2014.</t>
  </si>
  <si>
    <t xml:space="preserve">Acción 7 </t>
  </si>
  <si>
    <t>Política de Gestión Documental Actualizada.</t>
  </si>
  <si>
    <t>Actualizar el PGD empleando la metodología establecida por el AGN. Decreto 1080 Anexo Técnico.</t>
  </si>
  <si>
    <t>Creación e implementación de un procedimiento de organización de archivos de gestión que incluya la adopción del FUID desde la etapa de creación de expedientes como método de control documental.</t>
  </si>
  <si>
    <t xml:space="preserve">100%. La tarea programada se encuentra realizada, y fue verificada por la OCI en los anteriores seguimientos. </t>
  </si>
  <si>
    <t>100%. La tarea programada se encuentra realizada, y fue verificada por la OCI en los anteriores seguimientos; y se refiere a la actualización del procedimiento de código P-GD-08, gestión de transferencias documentales.
http://sig.minjusticia.gov.co/</t>
  </si>
  <si>
    <t>Implementar el Formato Único de Inventario Documental en las Dependencias del MJD conforme lo establecido en el acuerdo 042 de 2002.</t>
  </si>
  <si>
    <t>100%. La tarea programada se encuentra realizada, y fue verificada en los anteriores seguimientos. http://info.minjusticia.gov.co:8083/Portals/0/2019/1_Diagnostico_GD_2019.pdf</t>
  </si>
  <si>
    <t>100%.  La tarea programada se encuentra realizada, y fue verificada en los anteriores seguimientos.  
https://www.minjusticia.gov.co/Portals/0/Transparencia_MJD/1_2_PGD-MJD-F23122019.pdf</t>
  </si>
  <si>
    <t>100%. La tarea programada se encuentra realizada, y fue verificada por la OCI en los anteriores seguimientos.</t>
  </si>
  <si>
    <t>EVIDENCIAS: https://minjusticiagovco-my.sharepoint.com/:u:/g/personal/yineth_gonzalez_minjusticia_gov_co/EbaaG40k_aBNsmdlfdU1F60Bzq71A6Gi_CgRWV73kFXi6g?e=3hXlFA</t>
  </si>
  <si>
    <t>Certificación Archivo General De La Nación Jorge Palacios Preciado.</t>
  </si>
  <si>
    <t>Informe y evidencias por contrato.</t>
  </si>
  <si>
    <t xml:space="preserve">
Se realizo la actualización de los lineamientos donde precisa criterios dentro del proceso de organización de archivos de gestión orientados a la clasificación, ordenación, depuración y descripción de los documentos los cuales se encuentran descritos en el Manual de Archivo y correspondencia en el Numeral 6.2 Organización Documental – Lineamientos-Organización de Archivos de Gestión el cual fue aprobado y se encuentra publicado en el SIC.   </t>
  </si>
  <si>
    <t>https://sig.minjusticia.gov.co/</t>
  </si>
  <si>
    <t>El diagnóstico de Gestión Documental fue elaborado para determinar el estado actual de la implementación de los procesos archivísticos, Fue aprobado y publicado.</t>
  </si>
  <si>
    <t xml:space="preserve">En la implementación de la segunda fase para PGD en la vigencia 2021 se cuenta con un avance de 25.49% del 100% programado para este año, en el informe se presenta el avance que sea tenido en las actividades proyectadas.  </t>
  </si>
  <si>
    <t>Se realizó la Hoja de Control bajo los parámetros establecidos en las Tablas de Retención Documental – TRD a documentación en el archivo de gestión del Grupo de Gestión Documental – GGD, Caja 2 y 3 con un total de (7) Expedientes de la Subserie Instrumentos Archivísticos.
v Se realiza asistencia técnica a la Subdirección de Control y Fiscalización de Sustancias Químicas, en particular al Grupo Cannabis en cuanto a la necesidad de esta implementación a los expedientes procesados por ese grupo.</t>
  </si>
  <si>
    <t>documentos en formato PDF con el total de las Hojas de Control y la asistencia técnica realizada.</t>
  </si>
  <si>
    <t>se ha venido adelantando un proceso técnico de seguimiento a esta herramienta archivística, donde se verifica la implementación de Hojas de Control a la Subserie Historias Laborales cerradas esto para el Grupo de Gestión Humana, teniendo en cuenta que se tiene programada transferencia documental para el mes de agosto dando cumplimiento al cronograma de transferencias 2021.                                            se evidencio que a la fecha, se cuenta con un total de (246) expedientes de historias laborales cerradas, evidenciado (86) hojas de control</t>
  </si>
  <si>
    <t>se adjuntan tres archivos en formato PDF con Hojas de Control entregadas por la dependencia GGH</t>
  </si>
  <si>
    <t>Se reitera la solicitud al Grupo de Actuaciones Administrativas de la continuidad del tramite para las firmas el día 02 de junio de 2021.</t>
  </si>
  <si>
    <t>Correo electrónico de solicitud de trámite de la resolución del SIC.</t>
  </si>
  <si>
    <t>Se realizo el arreglo de la bajante de la canal, dado que se presentó una filtración de agua en el mes de marzo.</t>
  </si>
  <si>
    <t>1. Correo solicitud arreglo de la bajante. 
2. Informe de implementación del SIC con el registro fotográfico tanto del daño como del arreglo</t>
  </si>
  <si>
    <t>1. Se realizaron dos capacitaciones a los funcionarios y contratistas del Ministerio los días 12 de marzo y 20 de abril de 2021, en los siguientes temas: · Normatividad e importancia conservación documental para los archivos. · Tipos de deterioros que se pueden presentar en los soportes documentales. · Pautas para la adecuada manipulación de documentos. · Uso de elementos de protección personal requeridos para el desarrollo de actividades técnicas archivísticas. · Enfermedades asociadas al trabajo en archivo. · Pautas para la atención de emergencias en material documental
· Gestión Ambiental. 2. Se realizo capacitación en lo relacionado a la limpieza documental de áreas y documentos, así como del uso de elementos de protección personal 3. Se realizo la inspección de instalaciones del archivo central el día 17 de marzo de 2021. 4. Se realizo seguimiento de la limpieza de áreas y documentos del archivo central. 5. Se realizo la fumigación del archivo central del día 27 de marzo de 2021. 6. Se realizo la medición de los parámetros de luz, uv y a instalación del equipo de medición de humedad y temperatura el día viernes 28 de mayo de 2021. 7. Se elaboro el informe del primer trimestre, de implementación del SIC.</t>
  </si>
  <si>
    <t>1. Registros de asistencia a las capacitaciones. 
2. Formato de Inspección de Instalaciones Físicas y Sistemas de Almacenamiento. 
3. Formato de limpieza de áreas y documentos del archivo central”. 
4. Certificados de fumigación. 
5. Formato de Medición de Condiciones Ambientales. 
6. Informe de implementación del SIC.</t>
  </si>
  <si>
    <t>El cumplimiento de esta actividad se encuentra sujeto a los términos de evaluación técnica definidos por el AGN en el acuerdo 04 de 2019. articulo 13, Este proceso (inscripción en el RUSD) se realizará cuando ya se cuenten con la convalidación de los 5 fondos, se estima que para el mes de diciembre ya tengamos cumplido este hito.</t>
  </si>
  <si>
    <t>Se Presentaron los ajustes al AGN para el proceso de convalidación del instrumento Archivístico Tablas de Valoración Documental se realizó ajustes en los siguientes aspectos, de acuerdo a las indicaciones del Archivo General de La Nación: 
•	Ajuste a los códigos de las TVD (97 en total)  
•	Revisión y ajuste según los inventarios documentales de cada periodo. 
•	Ajuste a los códigos en los cuadros de clasificación documental. 
•	Elaboración de cuadros de resumen de cada una de las TVD 
•	Ajuste de las historias institucionales y líneas de tiempo. 
•	Ajuste a las estructuras orgánico funcionales construidas.  
•	Ajuste a los procesos de disposición final.
Los 5 Fondos correspondientes a las TVD del Ministerio de Justicia, cuentan con toda la documentación requerida.</t>
  </si>
  <si>
    <t>La actividad ya se dio cumplida en informes anteriores con sus evidencias correspondientes</t>
  </si>
  <si>
    <t>Se llevan a cabo mesas de trabajo con el AGN respecto a las TVD (5 fondos). En este momento solo resta realizar ajustes menores a cada una de las TVD (5 Fondos) para que sean validados en el mes de julio según compromisos con la evaluadora del AGN.</t>
  </si>
  <si>
    <t xml:space="preserve">Se adjuntan las actas de las mesas de trabajó </t>
  </si>
  <si>
    <t>Se avanza inicialmente en la implementación de las TVD de DIRECCIÓN NACIONAL DE ESTUPEFACIENTES, en las cuales se identifican los asuntos a eliminar para los dos periodos, se realiza la ubicación física de los mismos y se adelanta inventarios para publicar..</t>
  </si>
  <si>
    <t xml:space="preserve"> Se adjunta Excel con asuntos identificados para eliminar</t>
  </si>
  <si>
    <t>En ejecución del seguimiento a la implementación de las tablas de Retención Documental – TRD, se de diseño y socializo el cronograma adjunto al Memorando de Trasferencias documentales MJD-MEM21-0002839-SEG-4000 de fecha 23 de marzo del año en curso, en este periodo de reporte se realizó la aplicación de las TRD para las siguientes dependencias:
1. Grupo de Gestión Contractual
2. Grupo de Fortalecimiento a la Justicia Étnica
3. Grupo de Casas de Justicia y Convivencia Ciudadana
4. Grupo de Gestión Humana
5. Dirección de Justicia Transicional
6. Dirección de Justicia Formal y Jurisdiccional
7. Secretaría General
8. Grupo de Control Disciplinario Interno
9. Grupo de Justicia en Equidad
10. Grupo de Conciliación Extrajudicial en Derecho Arbitraje y Amigable Composición
11. Dirección de Desarrollo en Derecho y Ordenamiento Jurídico
12. Grupo de Gestión Documental
13. Subdirección Estratégica y de Análisis
14. Dirección de Tecnologías y Gestión de Información en Justicia
15. Subdirección de Tecnologías y Sistemas de Información
16. Subdirección de Gestión de Información en Justicia
17. Oficina de Información en Justicia
18. Grupo de Comunicaciones</t>
  </si>
  <si>
    <t>Cumplida</t>
  </si>
  <si>
    <t>Seguimiento No.8, junio de 2021.</t>
  </si>
  <si>
    <t>0%, Tarea por ejecutarse, depende del certificado de convalidación de las TVD. Se observa que la actividad se encuentra vencida, por lo cual se recomienda solicitar -si aún no se ha hecho- la reprogramación ante el Comité de Archivo del MJD.</t>
  </si>
  <si>
    <t>0%, Tarea por ejecutarse, depende del certificado de convalidación de las TVD. No se valida avance por cuanto, auque existe un trabajo de preparación, la implementación se efectúa a partir de lo que sea aprobado por el AGN y por tanto  vigente para el MJD.</t>
  </si>
  <si>
    <t xml:space="preserve">30%. Se constata la ejecución de cuatro mesas de trabajo, entre servidores del AGN y del MJD, efectuadas los  días 12, 16, 19 de abril y  11 de mayo, con el objeto de revisar los ajustes realizados a los fondos documentales a cargo del Ministerio; también se observa, por las conclusiones consignadas,  que se hacen observaciones referentes a: "ajustar la disposición final",  "ajustar método de selección aplicado, " revisar y ajustar las disposiciones finales".
También se verifica que se solicitó, al MJD, elaborar la presentación final, que se hará ante el Comité Evaluador del AGN.
Se observa, que la actividad se encuentra vencida, por cuanto la fecha estimada de finalización era para 31/12/2020; se recomienda al GGD solicitar -si es necesario y aún nos e ha hecho- la reprogramación ante el CIGD.
</t>
  </si>
  <si>
    <t>95%.Tarea en ejecución. Se observa, correo electrónico del coordinador del GGD, reiterando solicitud, de marzo de 2021, a la Secretaria General, para avanzar en las firmas del acto administrativo que adopta el Sistema Integrado de Conservación -SIC- del Ministerio.</t>
  </si>
  <si>
    <t xml:space="preserve">95%. Se verifica la elaboración del manual de archivo y correspondencia del Ministerio, versión 2020-2022; cuyo objetivo es establecer los lineamientos para el tratamiento de las comunicaciones oficiales, gestión de correspondencia y normalización de los procesos que integran la organización de archivos del Ministerio de Justicia y del Derecho. 
En su capítulo seis (6) el manual  trata los temas de Clasificación Documental, Ordenación, Foliado, Almacenamiento y transferencias. 
Se verifica que el documento cumplió su proceso de aprobación ante OAP, y se encuentra incorporado en el SIG del MJD.
Se recomienda al GGD, seguir adelante con las jornadas de socialización e implementación del manual de archivo y correspondencias del Ministerio. </t>
  </si>
  <si>
    <t>60%. Según la evidencia aportada, se observa en el trimestre, el diligenciamiento de la hoja de control para 89 expedientes (22 expedientes en marzo, 33 en abril y 34 en mayo) de historias laborales cerradas; que sumados a los 188 que se traen, da como resultado un avance consolidado de 278 expedientes (de 462)</t>
  </si>
  <si>
    <t xml:space="preserve">100%.  La tarea programada se encuentra realizada, y fue verificada por la OCI en el sexto seguimiento (6). 
</t>
  </si>
  <si>
    <t xml:space="preserve">100%.  La tarea programada se encuentra realizada, y fue verificada por la OCI en el sexto seguimiento (6).
</t>
  </si>
  <si>
    <t xml:space="preserve">100%.  La tarea programada se encuentra realizada, y fue verificada por la OCI en los anteriores seguimientos. Implementación del FUID para las dependencias que tienen archivos de gestión.
Se recomienda al GGD, constatar si a la fecha actual; existen otras dependencias que aunque no tenian inventario al inicio del plan, actualmente pudieran tener.
</t>
  </si>
  <si>
    <t xml:space="preserve">100%. La tarea programada se encuentra culminada; ya fue verificado por la OCI en los anteriores seguimientos. Se realizó el levantamiento de los inventarios documentales, con la implementación del FUID para las 38 dependencias que tienen archivos de gestión. 
Lo que corresponde es seguir prestando asesoría documental a las diferentes dependencias y grupos de trabajo del MJD, para el cumplimiento de todos los requisitos exigidos por la normatividad en materia de archivos, así como el uso de los formatos aprobados por el SIG.
</t>
  </si>
  <si>
    <t xml:space="preserve">Se verifica el avance informado, respecto a la implementación de las TRD, conforme al Decreto 1427 de 2017. Se constata que se socializó, a través del memorando MJD-MEM21-0002839  el cronograma para la realización de las Transferencias Documentales Primarias del año 2021, con fechas que van desde el 7 de abril hasta el 17 de septiembre del presente año; cuyos resultados, hasta la fecha de corte del informe, corresponden a la realización de 4 transferencias  efectivas -de un total esperado de 38-, por parte de las dependencias productoras, al archivo central del Ministerio.                                                                                                                               </t>
  </si>
  <si>
    <t xml:space="preserve">55%. Se verificó que se continúa con la implementación del SIC, que tiene fecha fin hasta el 31 de diciembre de 2022;  para lo cual, en el marco de las actividades del contrato 249-2021, se constatan la realización de dos capacitaciones para los servidores de la entidad; en temas relacionados con la conservación de documentos físicos, la primera el 12 de marzo y la segunda el 20 de abril de 2021.
También se corrobora el informe de implementación del SIC, de marzo de 2021, donde se describen los avances en el plan de  conservación documental y el plan de conservación digital a largo plazo, destacándose la programación de actividades que pretenden:
1. La definición de los medios de almacenamiento para la preservación a largo plazo, según la NTC-ISO/TR 17797
2. La estandarizar los formatos finales para el 
almacenamiento digital.
3. La definición de los riesgos para la preservación digital 
a largo plazo.   
El porcentaje informado corresponde a los avances en la segunda fase del PGD, como también al cumplimiento del cronograma de  implementación del SIC, y sus informes trimestrales
</t>
  </si>
  <si>
    <t>21%. La hoja de control se está implantando en los archivos de gestión, de ocho (de 38) dependencias productoras, a saber:
1. Grupo de Gestión Contractual.
2. Grupo de Gestión Documental.
3. Dirección de Justicia Transicional. 
4. Dirección de Justicia Formal.
5. Grupo de Gestión Humana. 
6. Dirección de Asuntos Internacionales. 
7. Fortalecimiento Justicia Étnica. 
8. Subdirección de Control y Fiscalización de Sustancias Quimicas y Estupefacientes, Grupo de Cannabis
Se recomienda al GGD, continuar con las  capacitaciones a funcionarios y contratistas, como también realizar seguimiento a la implementación de la hoja de control, formato SIG F-GD-01-10, en los archivos de gestión de las dependencias que aún no la han implementado.
https://intranet.minjusticia.gov.co/Gesti%C3%B3n-Documental/Asistencia-T%C3%A9cnica-Gesti%C3%B3n-Documental
https://intranet.minjusticia.gov.co/Gesti%C3%B3n-Documental/Asistencia-T%C3%A9cnica-Gesti%C3%B3n-Documental</t>
  </si>
  <si>
    <t xml:space="preserve">54%. Se verifica el avance, informado, en el plan de implementación del Programa de Gestión Documental PGD 2019-2022; existe un porcentaje de ejecución en las actividades programadas, que suman el porcentaje informado. La implementación finaliza en diciembre del año 2022; se encuentra un avance adecuado al tiempo de ejecución.
Se corroboran los productos de los contratos 013, 014, 015, 025 y 211 de 2021  aportan al plan de acción del Programa de Gestión Documental del Ministerio.
Se evidencia  seguimiento a la ejecución anual del plan, como herramienta de planeación y administración para la gestión documental institucional.   (para este año 2021, el plan de acción presenta avance del 25,49%).
https://www.minjusticia.gov.co/Portals/0/Transparencia_MJD/1_2_PGD-MJD-VF23122019.pdf                                                                                                                                            </t>
  </si>
  <si>
    <t>65%. Se verifica, por las evidencias aportadas, que se efectuó intervención, en una de las bajantes de agua, de la canal norte de la bodega  de archivo del Ministerio, ubicada en Paloquemao; que, por la fuga de agua, podría ocasionar deterioro biológico  en algunas cajas de archivo. El porcentaje informado corresponde a los avances en las diversas adecuaciones de las áreas de archivo, de acuerdo al diagnóstico de gestión documental,  al cumplimiento del cronograma de la segunda fase del PGD y a los informes de SIC.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</si>
</sst>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sz val="11"/>
      <color rgb="FF000000"/>
      <name val="Calibri"/>
      <family val="2"/>
      <scheme val="minor"/>
    </font>
    <font>
      <u/>
      <sz val="11"/>
      <color theme="10"/>
      <name val="Calibri"/>
      <family val="2"/>
      <scheme val="minor"/>
    </font>
    <font>
      <sz val="12"/>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4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s>
  <cellStyleXfs count="2">
    <xf numFmtId="0" fontId="0" fillId="0" borderId="0"/>
    <xf numFmtId="0" fontId="16" fillId="0" borderId="0" applyNumberFormat="0" applyFill="0" applyBorder="0" applyAlignment="0" applyProtection="0"/>
  </cellStyleXfs>
  <cellXfs count="203">
    <xf numFmtId="0" fontId="0" fillId="0" borderId="0" xfId="0"/>
    <xf numFmtId="14" fontId="6" fillId="0" borderId="4" xfId="0" applyNumberFormat="1" applyFont="1" applyFill="1" applyBorder="1" applyAlignment="1">
      <alignment horizontal="justify" vertical="top" wrapText="1"/>
    </xf>
    <xf numFmtId="14" fontId="6" fillId="3" borderId="4" xfId="0" applyNumberFormat="1" applyFont="1" applyFill="1" applyBorder="1" applyAlignment="1">
      <alignment horizontal="justify" vertical="top" wrapText="1"/>
    </xf>
    <xf numFmtId="0" fontId="4"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14" fontId="6" fillId="0" borderId="8" xfId="0" applyNumberFormat="1" applyFont="1" applyFill="1" applyBorder="1" applyAlignment="1">
      <alignment horizontal="justify" vertical="top" wrapText="1"/>
    </xf>
    <xf numFmtId="14" fontId="6" fillId="3" borderId="8" xfId="0" applyNumberFormat="1"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14" fontId="6" fillId="0" borderId="8" xfId="0" applyNumberFormat="1" applyFont="1" applyFill="1" applyBorder="1" applyAlignment="1">
      <alignment horizontal="justify" vertical="center" wrapText="1"/>
    </xf>
    <xf numFmtId="1" fontId="6" fillId="3" borderId="8"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3" borderId="8"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0" fontId="8" fillId="3" borderId="8" xfId="0" applyFont="1" applyFill="1" applyBorder="1" applyAlignment="1">
      <alignment horizontal="justify" vertical="top" wrapText="1"/>
    </xf>
    <xf numFmtId="0" fontId="8" fillId="3" borderId="23" xfId="0" applyFont="1" applyFill="1" applyBorder="1" applyAlignment="1">
      <alignment horizontal="justify" vertical="top" wrapText="1"/>
    </xf>
    <xf numFmtId="0" fontId="8" fillId="3" borderId="20" xfId="0" applyFont="1" applyFill="1" applyBorder="1" applyAlignment="1">
      <alignment horizontal="justify" vertical="top" wrapText="1"/>
    </xf>
    <xf numFmtId="0" fontId="8" fillId="3" borderId="22" xfId="0" applyFont="1" applyFill="1" applyBorder="1" applyAlignment="1">
      <alignment horizontal="justify" vertical="top" wrapText="1"/>
    </xf>
    <xf numFmtId="0" fontId="8" fillId="3" borderId="4" xfId="0" applyFont="1" applyFill="1" applyBorder="1" applyAlignment="1">
      <alignment horizontal="justify" vertical="top" wrapText="1"/>
    </xf>
    <xf numFmtId="0" fontId="8" fillId="3" borderId="24" xfId="0" applyFont="1" applyFill="1" applyBorder="1" applyAlignment="1">
      <alignment horizontal="justify" vertical="top" wrapText="1"/>
    </xf>
    <xf numFmtId="0" fontId="8" fillId="3" borderId="13" xfId="0" applyFont="1" applyFill="1" applyBorder="1" applyAlignment="1">
      <alignment horizontal="justify" vertical="top" wrapText="1"/>
    </xf>
    <xf numFmtId="0" fontId="0" fillId="0" borderId="4" xfId="0" applyBorder="1"/>
    <xf numFmtId="0" fontId="15" fillId="0" borderId="4" xfId="0" applyFont="1" applyBorder="1" applyAlignment="1">
      <alignment horizontal="justify" vertical="center"/>
    </xf>
    <xf numFmtId="0" fontId="8" fillId="0" borderId="8" xfId="0" applyFont="1" applyFill="1" applyBorder="1" applyAlignment="1">
      <alignment horizontal="justify" vertical="center" wrapText="1"/>
    </xf>
    <xf numFmtId="14" fontId="8" fillId="0" borderId="8" xfId="0" applyNumberFormat="1"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6" fillId="0" borderId="23" xfId="0" applyFont="1" applyFill="1" applyBorder="1" applyAlignment="1">
      <alignment horizontal="justify" vertical="top" wrapText="1"/>
    </xf>
    <xf numFmtId="0" fontId="6" fillId="0" borderId="24" xfId="0" applyFont="1" applyFill="1" applyBorder="1" applyAlignment="1">
      <alignment horizontal="left" vertical="top" wrapText="1"/>
    </xf>
    <xf numFmtId="14" fontId="6" fillId="0" borderId="4" xfId="0" applyNumberFormat="1" applyFont="1" applyFill="1" applyBorder="1" applyAlignment="1">
      <alignment horizontal="justify" vertical="center" wrapText="1"/>
    </xf>
    <xf numFmtId="0" fontId="16" fillId="0" borderId="0" xfId="1"/>
    <xf numFmtId="10" fontId="6" fillId="3" borderId="8"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0" fontId="1" fillId="0" borderId="6" xfId="0" applyFont="1" applyBorder="1" applyAlignment="1">
      <alignment horizontal="center" vertical="center"/>
    </xf>
    <xf numFmtId="0" fontId="7" fillId="0" borderId="0" xfId="0" applyFont="1" applyAlignment="1">
      <alignment horizontal="right" vertical="center" wrapText="1"/>
    </xf>
    <xf numFmtId="0" fontId="6" fillId="0" borderId="22" xfId="0" applyFont="1" applyFill="1" applyBorder="1" applyAlignment="1">
      <alignment horizontal="center" vertical="center" wrapText="1"/>
    </xf>
    <xf numFmtId="0" fontId="5" fillId="2" borderId="8" xfId="0" applyFont="1" applyFill="1" applyBorder="1" applyAlignment="1">
      <alignment horizontal="center" vertical="center" textRotation="89" wrapText="1"/>
    </xf>
    <xf numFmtId="0" fontId="6" fillId="0" borderId="4" xfId="0" applyFont="1" applyFill="1" applyBorder="1" applyAlignment="1">
      <alignment horizontal="justify" vertical="top" wrapText="1"/>
    </xf>
    <xf numFmtId="10" fontId="6" fillId="0" borderId="8" xfId="0" applyNumberFormat="1" applyFont="1" applyFill="1" applyBorder="1" applyAlignment="1">
      <alignment horizontal="center" vertical="center" wrapText="1"/>
    </xf>
    <xf numFmtId="0" fontId="8" fillId="0" borderId="33" xfId="0" applyFont="1" applyFill="1" applyBorder="1" applyAlignment="1">
      <alignment horizontal="justify" vertical="top" wrapText="1"/>
    </xf>
    <xf numFmtId="0" fontId="16" fillId="3" borderId="23" xfId="1" applyFill="1" applyBorder="1" applyAlignment="1">
      <alignment horizontal="justify" vertical="top" wrapText="1"/>
    </xf>
    <xf numFmtId="10" fontId="8"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10" fontId="6"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0" borderId="34"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6" fillId="2" borderId="36"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6" fillId="3" borderId="34" xfId="0" applyFont="1" applyFill="1" applyBorder="1" applyAlignment="1">
      <alignment horizontal="justify" vertical="center" wrapText="1"/>
    </xf>
    <xf numFmtId="0" fontId="6" fillId="0" borderId="34" xfId="0" applyFont="1" applyFill="1" applyBorder="1" applyAlignment="1">
      <alignment horizontal="justify" vertical="center" wrapText="1"/>
    </xf>
    <xf numFmtId="0" fontId="6" fillId="2" borderId="2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34"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2" xfId="0" applyFont="1" applyFill="1" applyBorder="1" applyAlignment="1">
      <alignment horizontal="justify" vertical="center" wrapText="1"/>
    </xf>
    <xf numFmtId="0" fontId="8" fillId="2" borderId="40" xfId="0" applyFont="1" applyFill="1" applyBorder="1" applyAlignment="1">
      <alignment horizontal="center" vertical="center" wrapText="1"/>
    </xf>
    <xf numFmtId="0" fontId="6" fillId="0" borderId="8" xfId="0" applyFont="1" applyFill="1" applyBorder="1" applyAlignment="1" applyProtection="1">
      <alignment horizontal="center" vertical="center" wrapText="1"/>
      <protection locked="0"/>
    </xf>
    <xf numFmtId="0" fontId="17" fillId="0" borderId="0" xfId="0" applyFont="1" applyFill="1" applyAlignment="1">
      <alignment horizontal="justify" vertical="center"/>
    </xf>
    <xf numFmtId="1" fontId="6" fillId="0" borderId="8" xfId="0" applyNumberFormat="1" applyFont="1" applyFill="1" applyBorder="1" applyAlignment="1">
      <alignment horizontal="center" vertical="top" wrapText="1"/>
    </xf>
    <xf numFmtId="0" fontId="8" fillId="3" borderId="27" xfId="0" applyFont="1" applyFill="1" applyBorder="1" applyAlignment="1">
      <alignment horizontal="justify" vertical="top" wrapText="1"/>
    </xf>
    <xf numFmtId="0" fontId="6" fillId="3" borderId="20" xfId="0" applyFont="1" applyFill="1" applyBorder="1" applyAlignment="1">
      <alignment horizontal="justify" vertical="top" wrapText="1"/>
    </xf>
    <xf numFmtId="0" fontId="6" fillId="3" borderId="18" xfId="0" applyFont="1" applyFill="1" applyBorder="1" applyAlignment="1">
      <alignment horizontal="justify" vertical="top" wrapText="1"/>
    </xf>
    <xf numFmtId="0" fontId="8" fillId="3" borderId="30" xfId="0" applyFont="1" applyFill="1" applyBorder="1" applyAlignment="1">
      <alignment horizontal="justify" vertical="top" wrapText="1"/>
    </xf>
    <xf numFmtId="0" fontId="6" fillId="3" borderId="4" xfId="0" applyFont="1" applyFill="1" applyBorder="1" applyAlignment="1">
      <alignment horizontal="left" vertical="top" wrapText="1"/>
    </xf>
    <xf numFmtId="9" fontId="8" fillId="3" borderId="13" xfId="0" applyNumberFormat="1" applyFont="1" applyFill="1" applyBorder="1" applyAlignment="1">
      <alignment horizontal="justify" vertical="top" wrapText="1"/>
    </xf>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10" fontId="6" fillId="0" borderId="8" xfId="0" applyNumberFormat="1" applyFont="1" applyFill="1" applyBorder="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39" xfId="0" applyNumberFormat="1" applyFont="1" applyFill="1" applyBorder="1" applyAlignment="1">
      <alignment horizontal="center" vertical="center" wrapText="1"/>
    </xf>
    <xf numFmtId="10" fontId="6" fillId="0" borderId="36" xfId="0" applyNumberFormat="1" applyFont="1" applyFill="1" applyBorder="1" applyAlignment="1">
      <alignment horizontal="center" vertical="center" wrapText="1"/>
    </xf>
    <xf numFmtId="0" fontId="6" fillId="0" borderId="33"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5" fillId="0" borderId="4"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2" fillId="0" borderId="1" xfId="0" applyFont="1" applyBorder="1" applyAlignment="1">
      <alignment horizontal="center" vertical="center"/>
    </xf>
    <xf numFmtId="0" fontId="6"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6" fillId="0" borderId="1" xfId="0" applyFont="1" applyFill="1" applyBorder="1" applyAlignment="1">
      <alignment horizontal="justify" vertical="center" wrapText="1"/>
    </xf>
    <xf numFmtId="0" fontId="5" fillId="2" borderId="40" xfId="0" applyFont="1" applyFill="1" applyBorder="1" applyAlignment="1">
      <alignment horizontal="center" vertical="center" textRotation="89" wrapText="1"/>
    </xf>
    <xf numFmtId="0" fontId="5" fillId="2" borderId="20" xfId="0" applyFont="1" applyFill="1" applyBorder="1" applyAlignment="1">
      <alignment horizontal="center" vertical="center" textRotation="89" wrapText="1"/>
    </xf>
    <xf numFmtId="0" fontId="5" fillId="2" borderId="18" xfId="0" applyFont="1" applyFill="1" applyBorder="1" applyAlignment="1">
      <alignment horizontal="center" vertical="center" textRotation="89" wrapText="1"/>
    </xf>
    <xf numFmtId="0" fontId="5" fillId="2" borderId="19" xfId="0" applyFont="1" applyFill="1" applyBorder="1" applyAlignment="1">
      <alignment horizontal="center" vertical="center" textRotation="89" wrapText="1"/>
    </xf>
    <xf numFmtId="0" fontId="6" fillId="0" borderId="28"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6" fillId="0" borderId="4" xfId="0" applyFont="1" applyFill="1" applyBorder="1" applyAlignment="1">
      <alignment horizontal="justify" vertical="top"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6" fillId="0" borderId="8"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5" fillId="2" borderId="39" xfId="0" applyFont="1" applyFill="1" applyBorder="1" applyAlignment="1">
      <alignment horizontal="center" vertical="center" textRotation="89" wrapText="1"/>
    </xf>
    <xf numFmtId="0" fontId="5" fillId="2" borderId="36" xfId="0" applyFont="1" applyFill="1" applyBorder="1" applyAlignment="1">
      <alignment horizontal="center" vertical="center" textRotation="89" wrapText="1"/>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6" fillId="3" borderId="33"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2" xfId="0" applyFont="1" applyFill="1" applyBorder="1" applyAlignment="1">
      <alignment horizontal="justify" vertical="center" wrapText="1"/>
    </xf>
    <xf numFmtId="0" fontId="6" fillId="0" borderId="36" xfId="0" applyFont="1" applyFill="1" applyBorder="1" applyAlignment="1">
      <alignment horizontal="justify" vertical="center" wrapText="1"/>
    </xf>
    <xf numFmtId="10" fontId="6" fillId="0" borderId="32"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5" fillId="2" borderId="32" xfId="0" applyFont="1" applyFill="1" applyBorder="1" applyAlignment="1">
      <alignment horizontal="center" vertical="center" textRotation="89" wrapText="1"/>
    </xf>
    <xf numFmtId="0" fontId="6" fillId="0" borderId="5" xfId="0" applyFont="1" applyFill="1" applyBorder="1" applyAlignment="1">
      <alignment horizontal="center" vertical="center" wrapText="1"/>
    </xf>
    <xf numFmtId="0" fontId="6" fillId="0" borderId="39" xfId="0" applyFont="1" applyFill="1" applyBorder="1" applyAlignment="1">
      <alignment horizontal="justify" vertical="center" wrapText="1"/>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28" xfId="0" applyFont="1" applyFill="1" applyBorder="1" applyAlignment="1">
      <alignment horizontal="center" vertical="center" wrapText="1"/>
    </xf>
  </cellXfs>
  <cellStyles count="2">
    <cellStyle name="Hipervínculo"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minjusticiagovco-my.sharepoint.com/:f:/g/personal/marco_martinez_minjusticia_gov_co/Ei9lAlO-Pw9FgoNC0a4ew_QB8afveELWJ8wjODt_Hv-BBw?e=7H2kox"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27</xdr:row>
      <xdr:rowOff>0</xdr:rowOff>
    </xdr:from>
    <xdr:to>
      <xdr:col>14</xdr:col>
      <xdr:colOff>152400</xdr:colOff>
      <xdr:row>27</xdr:row>
      <xdr:rowOff>152400</xdr:rowOff>
    </xdr:to>
    <xdr:pic>
      <xdr:nvPicPr>
        <xdr:cNvPr id="2" name="Imagen 1">
          <a:hlinkClick xmlns:r="http://schemas.openxmlformats.org/officeDocument/2006/relationships" r:id="rId1" tgtFrame="_blank"/>
          <a:extLst>
            <a:ext uri="{FF2B5EF4-FFF2-40B4-BE49-F238E27FC236}">
              <a16:creationId xmlns:a16="http://schemas.microsoft.com/office/drawing/2014/main" id="{4950EDA8-6FF2-404B-B237-7EC407F1ED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07075" y="30194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info.minjusticia.gov.co:8083/Portals/0/2019/2_PGD-MJD_2019-2022.pdf" TargetMode="External"/><Relationship Id="rId7" Type="http://schemas.openxmlformats.org/officeDocument/2006/relationships/printerSettings" Target="../printerSettings/printerSettings1.bin"/><Relationship Id="rId2" Type="http://schemas.openxmlformats.org/officeDocument/2006/relationships/hyperlink" Target="http://info.minjusticia.gov.co:8083/Portals/0/2019/2_PGD-MJD_2019-2022.pdf" TargetMode="External"/><Relationship Id="rId1" Type="http://schemas.openxmlformats.org/officeDocument/2006/relationships/hyperlink" Target="http://info.minjusticia.gov.co:8083/Portals/0/2019/1_Diagnostico_GD_2019.pdf" TargetMode="External"/><Relationship Id="rId6" Type="http://schemas.openxmlformats.org/officeDocument/2006/relationships/hyperlink" Target="https://sig.minjusticia.gov.co/" TargetMode="External"/><Relationship Id="rId11" Type="http://schemas.openxmlformats.org/officeDocument/2006/relationships/comments" Target="../comments1.xml"/><Relationship Id="rId5" Type="http://schemas.openxmlformats.org/officeDocument/2006/relationships/hyperlink" Target="https://minjusticiagovco-my.sharepoint.com/:f:/g/personal/marco_martinez_minjusticia_gov_co/Ei9lAlO-Pw9FgoNC0a4ew_QB8afveELWJ8wjODt_Hv-BBw?e=7H2kox" TargetMode="External"/><Relationship Id="rId10" Type="http://schemas.openxmlformats.org/officeDocument/2006/relationships/vmlDrawing" Target="../drawings/vmlDrawing2.vml"/><Relationship Id="rId4" Type="http://schemas.openxmlformats.org/officeDocument/2006/relationships/hyperlink" Target="http://sig.minjusticia.gov.co/"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51"/>
  <sheetViews>
    <sheetView showGridLines="0" tabSelected="1" view="pageBreakPreview" topLeftCell="E5" zoomScale="80" zoomScaleNormal="80" zoomScaleSheetLayoutView="80" zoomScalePageLayoutView="55" workbookViewId="0">
      <selection activeCell="P32" sqref="P32"/>
    </sheetView>
  </sheetViews>
  <sheetFormatPr baseColWidth="10" defaultColWidth="11.42578125" defaultRowHeight="15" x14ac:dyDescent="0.25"/>
  <cols>
    <col min="2" max="2" width="40.42578125" customWidth="1"/>
    <col min="3" max="3" width="11.85546875" customWidth="1"/>
    <col min="4" max="4" width="41.5703125" customWidth="1"/>
    <col min="6" max="6" width="34.5703125" customWidth="1"/>
    <col min="7" max="7" width="12.5703125" bestFit="1" customWidth="1"/>
    <col min="8" max="8" width="15.85546875" customWidth="1"/>
    <col min="9" max="9" width="11.42578125" style="31"/>
    <col min="10" max="10" width="13.85546875" style="31" customWidth="1"/>
    <col min="11" max="11" width="14.140625" customWidth="1"/>
    <col min="12" max="12" width="13.5703125" customWidth="1"/>
    <col min="13" max="13" width="46.42578125" customWidth="1"/>
    <col min="14" max="14" width="17.28515625" customWidth="1"/>
    <col min="15" max="15" width="32.85546875" customWidth="1"/>
    <col min="16" max="16" width="54" customWidth="1"/>
    <col min="17" max="17" width="47.7109375" customWidth="1"/>
    <col min="19" max="19" width="14.7109375" customWidth="1"/>
    <col min="20" max="20" width="20.140625" customWidth="1"/>
  </cols>
  <sheetData>
    <row r="2" spans="1:20" x14ac:dyDescent="0.25">
      <c r="M2">
        <v>6877902</v>
      </c>
    </row>
    <row r="3" spans="1:20" x14ac:dyDescent="0.25">
      <c r="A3" s="120" t="s">
        <v>0</v>
      </c>
      <c r="B3" s="120"/>
      <c r="C3" s="121" t="s">
        <v>1</v>
      </c>
      <c r="D3" s="122"/>
      <c r="E3" s="122"/>
      <c r="F3" s="122"/>
      <c r="G3" s="122"/>
      <c r="H3" s="122"/>
      <c r="I3" s="123"/>
      <c r="J3" s="29" t="s">
        <v>2</v>
      </c>
      <c r="K3" s="124" t="s">
        <v>3</v>
      </c>
      <c r="L3" s="125"/>
      <c r="M3" s="125"/>
      <c r="N3" s="125"/>
      <c r="O3" s="125"/>
      <c r="P3" s="125"/>
      <c r="Q3" s="125"/>
      <c r="R3" s="125"/>
      <c r="S3" s="125"/>
      <c r="T3" s="126"/>
    </row>
    <row r="4" spans="1:20" x14ac:dyDescent="0.25">
      <c r="A4" s="120" t="s">
        <v>4</v>
      </c>
      <c r="B4" s="120"/>
      <c r="C4" s="121" t="s">
        <v>5</v>
      </c>
      <c r="D4" s="122"/>
      <c r="E4" s="122"/>
      <c r="F4" s="122"/>
      <c r="G4" s="122"/>
      <c r="H4" s="122"/>
      <c r="I4" s="123"/>
      <c r="J4" s="127" t="s">
        <v>6</v>
      </c>
      <c r="K4" s="128"/>
      <c r="L4" s="129">
        <v>43615</v>
      </c>
      <c r="M4" s="130"/>
      <c r="N4" s="130"/>
      <c r="O4" s="130"/>
      <c r="P4" s="130"/>
      <c r="Q4" s="130"/>
      <c r="R4" s="130"/>
      <c r="S4" s="130"/>
      <c r="T4" s="131"/>
    </row>
    <row r="5" spans="1:20" x14ac:dyDescent="0.25">
      <c r="A5" s="120" t="s">
        <v>7</v>
      </c>
      <c r="B5" s="120"/>
      <c r="C5" s="132" t="s">
        <v>8</v>
      </c>
      <c r="D5" s="133"/>
      <c r="E5" s="133"/>
      <c r="F5" s="133"/>
      <c r="G5" s="133"/>
      <c r="H5" s="133"/>
      <c r="I5" s="134"/>
      <c r="J5" s="135" t="s">
        <v>9</v>
      </c>
      <c r="K5" s="136"/>
      <c r="L5" s="137" t="s">
        <v>10</v>
      </c>
      <c r="M5" s="130"/>
      <c r="N5" s="130"/>
      <c r="O5" s="130"/>
      <c r="P5" s="130"/>
      <c r="Q5" s="130"/>
      <c r="R5" s="130"/>
      <c r="S5" s="130"/>
      <c r="T5" s="131"/>
    </row>
    <row r="6" spans="1:20" x14ac:dyDescent="0.25">
      <c r="A6" s="120" t="s">
        <v>11</v>
      </c>
      <c r="B6" s="120"/>
      <c r="C6" s="121" t="s">
        <v>12</v>
      </c>
      <c r="D6" s="122"/>
      <c r="E6" s="122"/>
      <c r="F6" s="122"/>
      <c r="G6" s="122"/>
      <c r="H6" s="122"/>
      <c r="I6" s="122"/>
      <c r="J6" s="68"/>
      <c r="K6" s="21"/>
      <c r="L6" s="22"/>
      <c r="M6" s="22"/>
      <c r="N6" s="22"/>
      <c r="O6" s="22"/>
      <c r="P6" s="22"/>
      <c r="Q6" s="22"/>
      <c r="R6" s="22"/>
      <c r="S6" s="22"/>
      <c r="T6" s="23"/>
    </row>
    <row r="7" spans="1:20" ht="26.25" customHeight="1" thickBot="1" x14ac:dyDescent="0.3">
      <c r="A7" s="119" t="s">
        <v>13</v>
      </c>
      <c r="B7" s="119"/>
      <c r="C7" s="116"/>
      <c r="D7" s="117"/>
      <c r="E7" s="117"/>
      <c r="F7" s="117"/>
      <c r="G7" s="117"/>
      <c r="H7" s="117"/>
      <c r="I7" s="117"/>
      <c r="J7" s="117"/>
      <c r="K7" s="117"/>
      <c r="L7" s="117"/>
      <c r="M7" s="117"/>
      <c r="N7" s="117"/>
      <c r="O7" s="117"/>
      <c r="P7" s="117"/>
      <c r="Q7" s="117"/>
      <c r="R7" s="117"/>
      <c r="S7" s="117"/>
      <c r="T7" s="118"/>
    </row>
    <row r="8" spans="1:20" ht="15.75" x14ac:dyDescent="0.25">
      <c r="A8" s="143" t="s">
        <v>14</v>
      </c>
      <c r="B8" s="144"/>
      <c r="C8" s="145"/>
      <c r="D8" s="145"/>
      <c r="E8" s="145"/>
      <c r="F8" s="145"/>
      <c r="G8" s="145"/>
      <c r="H8" s="145"/>
      <c r="I8" s="145"/>
      <c r="J8" s="145"/>
      <c r="K8" s="145"/>
      <c r="L8" s="145"/>
      <c r="M8" s="145"/>
      <c r="N8" s="145"/>
      <c r="O8" s="146"/>
      <c r="P8" s="149" t="s">
        <v>15</v>
      </c>
      <c r="Q8" s="150"/>
      <c r="R8" s="140" t="s">
        <v>16</v>
      </c>
      <c r="S8" s="141"/>
      <c r="T8" s="142"/>
    </row>
    <row r="9" spans="1:20" ht="28.5" customHeight="1" x14ac:dyDescent="0.25">
      <c r="A9" s="155" t="s">
        <v>17</v>
      </c>
      <c r="B9" s="153" t="s">
        <v>18</v>
      </c>
      <c r="C9" s="153" t="s">
        <v>19</v>
      </c>
      <c r="D9" s="153" t="s">
        <v>20</v>
      </c>
      <c r="E9" s="153" t="s">
        <v>21</v>
      </c>
      <c r="F9" s="153" t="s">
        <v>22</v>
      </c>
      <c r="G9" s="153" t="s">
        <v>23</v>
      </c>
      <c r="H9" s="153"/>
      <c r="I9" s="153" t="s">
        <v>24</v>
      </c>
      <c r="J9" s="153" t="s">
        <v>25</v>
      </c>
      <c r="K9" s="180" t="s">
        <v>26</v>
      </c>
      <c r="L9" s="153" t="s">
        <v>27</v>
      </c>
      <c r="M9" s="153" t="s">
        <v>28</v>
      </c>
      <c r="N9" s="153" t="s">
        <v>29</v>
      </c>
      <c r="O9" s="184" t="s">
        <v>30</v>
      </c>
      <c r="P9" s="178" t="s">
        <v>31</v>
      </c>
      <c r="Q9" s="151" t="s">
        <v>32</v>
      </c>
      <c r="R9" s="157" t="s">
        <v>33</v>
      </c>
      <c r="S9" s="159" t="s">
        <v>34</v>
      </c>
      <c r="T9" s="147" t="s">
        <v>35</v>
      </c>
    </row>
    <row r="10" spans="1:20" ht="15.75" thickBot="1" x14ac:dyDescent="0.3">
      <c r="A10" s="156"/>
      <c r="B10" s="154"/>
      <c r="C10" s="154"/>
      <c r="D10" s="154"/>
      <c r="E10" s="154"/>
      <c r="F10" s="154"/>
      <c r="G10" s="14" t="s">
        <v>36</v>
      </c>
      <c r="H10" s="14" t="s">
        <v>37</v>
      </c>
      <c r="I10" s="154"/>
      <c r="J10" s="154"/>
      <c r="K10" s="181"/>
      <c r="L10" s="154"/>
      <c r="M10" s="154"/>
      <c r="N10" s="154"/>
      <c r="O10" s="185"/>
      <c r="P10" s="179"/>
      <c r="Q10" s="152"/>
      <c r="R10" s="158"/>
      <c r="S10" s="160"/>
      <c r="T10" s="148"/>
    </row>
    <row r="11" spans="1:20" ht="68.25" customHeight="1" x14ac:dyDescent="0.25">
      <c r="A11" s="188">
        <v>1</v>
      </c>
      <c r="B11" s="189" t="s">
        <v>38</v>
      </c>
      <c r="C11" s="195" t="s">
        <v>39</v>
      </c>
      <c r="D11" s="192" t="s">
        <v>40</v>
      </c>
      <c r="E11" s="85" t="s">
        <v>41</v>
      </c>
      <c r="F11" s="88" t="s">
        <v>42</v>
      </c>
      <c r="G11" s="45">
        <v>43646</v>
      </c>
      <c r="H11" s="45">
        <v>43677</v>
      </c>
      <c r="I11" s="43">
        <f>(H11-G11)/7</f>
        <v>4.4285714285714288</v>
      </c>
      <c r="J11" s="78">
        <v>1</v>
      </c>
      <c r="K11" s="97" t="s">
        <v>43</v>
      </c>
      <c r="L11" s="191">
        <f>AVERAGE(J11:J14)</f>
        <v>0.77749999999999997</v>
      </c>
      <c r="M11" s="18" t="s">
        <v>198</v>
      </c>
      <c r="N11" s="13" t="s">
        <v>44</v>
      </c>
      <c r="O11" s="18" t="s">
        <v>155</v>
      </c>
      <c r="P11" s="50" t="s">
        <v>167</v>
      </c>
      <c r="Q11" s="100" t="s">
        <v>199</v>
      </c>
      <c r="R11" s="17"/>
      <c r="S11" s="13"/>
      <c r="T11" s="18"/>
    </row>
    <row r="12" spans="1:20" ht="124.5" customHeight="1" x14ac:dyDescent="0.25">
      <c r="A12" s="187"/>
      <c r="B12" s="190"/>
      <c r="C12" s="177"/>
      <c r="D12" s="193"/>
      <c r="E12" s="90" t="s">
        <v>45</v>
      </c>
      <c r="F12" s="89" t="s">
        <v>46</v>
      </c>
      <c r="G12" s="44">
        <v>43738</v>
      </c>
      <c r="H12" s="45">
        <v>44196</v>
      </c>
      <c r="I12" s="43">
        <f>(H12-G12)/7</f>
        <v>65.428571428571431</v>
      </c>
      <c r="J12" s="78">
        <v>1</v>
      </c>
      <c r="K12" s="97" t="s">
        <v>47</v>
      </c>
      <c r="L12" s="113"/>
      <c r="M12" s="18" t="s">
        <v>198</v>
      </c>
      <c r="N12" s="13" t="s">
        <v>44</v>
      </c>
      <c r="O12" s="18" t="s">
        <v>152</v>
      </c>
      <c r="P12" s="101" t="s">
        <v>207</v>
      </c>
      <c r="Q12" s="100" t="s">
        <v>199</v>
      </c>
      <c r="R12" s="17"/>
      <c r="S12" s="13"/>
      <c r="T12" s="18"/>
    </row>
    <row r="13" spans="1:20" ht="113.25" customHeight="1" x14ac:dyDescent="0.25">
      <c r="A13" s="187"/>
      <c r="B13" s="190"/>
      <c r="C13" s="177"/>
      <c r="D13" s="193"/>
      <c r="E13" s="90" t="s">
        <v>48</v>
      </c>
      <c r="F13" s="89" t="s">
        <v>156</v>
      </c>
      <c r="G13" s="44">
        <v>43922</v>
      </c>
      <c r="H13" s="45">
        <v>44196</v>
      </c>
      <c r="I13" s="43">
        <f>(H13-G13)/7</f>
        <v>39.142857142857146</v>
      </c>
      <c r="J13" s="78">
        <v>1</v>
      </c>
      <c r="K13" s="97" t="s">
        <v>49</v>
      </c>
      <c r="L13" s="113"/>
      <c r="M13" s="18" t="s">
        <v>198</v>
      </c>
      <c r="N13" s="13" t="s">
        <v>44</v>
      </c>
      <c r="O13" s="18" t="s">
        <v>174</v>
      </c>
      <c r="P13" s="101" t="s">
        <v>206</v>
      </c>
      <c r="Q13" s="100" t="s">
        <v>199</v>
      </c>
      <c r="R13" s="17"/>
      <c r="S13" s="13"/>
      <c r="T13" s="18"/>
    </row>
    <row r="14" spans="1:20" ht="409.5" customHeight="1" thickBot="1" x14ac:dyDescent="0.3">
      <c r="A14" s="138"/>
      <c r="B14" s="173"/>
      <c r="C14" s="177"/>
      <c r="D14" s="194"/>
      <c r="E14" s="91" t="s">
        <v>50</v>
      </c>
      <c r="F14" s="89" t="s">
        <v>51</v>
      </c>
      <c r="G14" s="44">
        <v>43922</v>
      </c>
      <c r="H14" s="45">
        <v>44926</v>
      </c>
      <c r="I14" s="43">
        <f>(H14-G14)/7</f>
        <v>143.42857142857142</v>
      </c>
      <c r="J14" s="78">
        <v>0.11</v>
      </c>
      <c r="K14" s="97" t="s">
        <v>52</v>
      </c>
      <c r="L14" s="110"/>
      <c r="M14" s="18" t="s">
        <v>197</v>
      </c>
      <c r="N14" s="13" t="s">
        <v>44</v>
      </c>
      <c r="O14" s="18"/>
      <c r="P14" s="102" t="s">
        <v>210</v>
      </c>
      <c r="Q14" s="100" t="s">
        <v>199</v>
      </c>
      <c r="R14" s="17"/>
      <c r="S14" s="13"/>
      <c r="T14" s="18"/>
    </row>
    <row r="15" spans="1:20" ht="97.5" customHeight="1" x14ac:dyDescent="0.25">
      <c r="A15" s="138">
        <v>2</v>
      </c>
      <c r="B15" s="114" t="s">
        <v>53</v>
      </c>
      <c r="C15" s="164" t="s">
        <v>54</v>
      </c>
      <c r="D15" s="168" t="s">
        <v>55</v>
      </c>
      <c r="E15" s="85" t="s">
        <v>56</v>
      </c>
      <c r="F15" s="82" t="s">
        <v>57</v>
      </c>
      <c r="G15" s="58">
        <v>43617</v>
      </c>
      <c r="H15" s="58">
        <v>43646</v>
      </c>
      <c r="I15" s="59">
        <f t="shared" ref="I15:I38" si="0">(H15-G15)/7</f>
        <v>4.1428571428571432</v>
      </c>
      <c r="J15" s="78">
        <v>1</v>
      </c>
      <c r="K15" s="97" t="s">
        <v>58</v>
      </c>
      <c r="L15" s="110">
        <f>AVERAGE(J15:J18)</f>
        <v>0.88500000000000001</v>
      </c>
      <c r="M15" s="18" t="s">
        <v>178</v>
      </c>
      <c r="N15" s="13" t="s">
        <v>44</v>
      </c>
      <c r="O15" s="64" t="s">
        <v>59</v>
      </c>
      <c r="P15" s="101" t="s">
        <v>170</v>
      </c>
      <c r="Q15" s="100" t="s">
        <v>199</v>
      </c>
      <c r="R15" s="17"/>
      <c r="S15" s="13"/>
      <c r="T15" s="18"/>
    </row>
    <row r="16" spans="1:20" ht="98.25" customHeight="1" x14ac:dyDescent="0.25">
      <c r="A16" s="138"/>
      <c r="B16" s="114"/>
      <c r="C16" s="165"/>
      <c r="D16" s="168"/>
      <c r="E16" s="86" t="s">
        <v>60</v>
      </c>
      <c r="F16" s="82" t="s">
        <v>157</v>
      </c>
      <c r="G16" s="58">
        <v>43647</v>
      </c>
      <c r="H16" s="44">
        <v>43738</v>
      </c>
      <c r="I16" s="59">
        <f t="shared" ref="I16" si="1">(H16-G16)/7</f>
        <v>13</v>
      </c>
      <c r="J16" s="78">
        <v>1</v>
      </c>
      <c r="K16" s="97" t="s">
        <v>164</v>
      </c>
      <c r="L16" s="110"/>
      <c r="M16" s="18" t="s">
        <v>61</v>
      </c>
      <c r="N16" s="13" t="s">
        <v>44</v>
      </c>
      <c r="O16" s="64" t="s">
        <v>62</v>
      </c>
      <c r="P16" s="101" t="s">
        <v>171</v>
      </c>
      <c r="Q16" s="100" t="s">
        <v>199</v>
      </c>
      <c r="R16" s="17"/>
      <c r="S16" s="13"/>
      <c r="T16" s="18"/>
    </row>
    <row r="17" spans="1:20" ht="147" customHeight="1" x14ac:dyDescent="0.25">
      <c r="A17" s="139"/>
      <c r="B17" s="163"/>
      <c r="C17" s="166"/>
      <c r="D17" s="169"/>
      <c r="E17" s="86" t="s">
        <v>63</v>
      </c>
      <c r="F17" s="82" t="s">
        <v>165</v>
      </c>
      <c r="G17" s="58">
        <v>43647</v>
      </c>
      <c r="H17" s="44">
        <v>43769</v>
      </c>
      <c r="I17" s="59">
        <f t="shared" si="0"/>
        <v>17.428571428571427</v>
      </c>
      <c r="J17" s="78">
        <v>1</v>
      </c>
      <c r="K17" s="97" t="s">
        <v>64</v>
      </c>
      <c r="L17" s="111"/>
      <c r="M17" s="18" t="s">
        <v>61</v>
      </c>
      <c r="N17" s="13" t="s">
        <v>44</v>
      </c>
      <c r="O17" s="64" t="s">
        <v>62</v>
      </c>
      <c r="P17" s="102" t="s">
        <v>158</v>
      </c>
      <c r="Q17" s="100"/>
      <c r="R17" s="19"/>
      <c r="S17" s="67"/>
      <c r="T17" s="18"/>
    </row>
    <row r="18" spans="1:20" ht="282" customHeight="1" thickBot="1" x14ac:dyDescent="0.3">
      <c r="A18" s="139"/>
      <c r="B18" s="163"/>
      <c r="C18" s="167"/>
      <c r="D18" s="169"/>
      <c r="E18" s="87" t="s">
        <v>65</v>
      </c>
      <c r="F18" s="83" t="s">
        <v>66</v>
      </c>
      <c r="G18" s="46">
        <v>43770</v>
      </c>
      <c r="H18" s="46">
        <v>44926</v>
      </c>
      <c r="I18" s="59">
        <f t="shared" si="0"/>
        <v>165.14285714285714</v>
      </c>
      <c r="J18" s="78">
        <v>0.54</v>
      </c>
      <c r="K18" s="60" t="s">
        <v>67</v>
      </c>
      <c r="L18" s="111"/>
      <c r="M18" s="18" t="s">
        <v>179</v>
      </c>
      <c r="N18" s="13" t="s">
        <v>44</v>
      </c>
      <c r="O18" s="20" t="s">
        <v>175</v>
      </c>
      <c r="P18" s="102" t="s">
        <v>213</v>
      </c>
      <c r="Q18" s="100" t="s">
        <v>199</v>
      </c>
      <c r="R18" s="19"/>
      <c r="S18" s="67"/>
      <c r="T18" s="20"/>
    </row>
    <row r="19" spans="1:20" ht="261" customHeight="1" x14ac:dyDescent="0.25">
      <c r="A19" s="138">
        <v>3</v>
      </c>
      <c r="B19" s="173" t="s">
        <v>68</v>
      </c>
      <c r="C19" s="171" t="s">
        <v>69</v>
      </c>
      <c r="D19" s="182" t="s">
        <v>169</v>
      </c>
      <c r="E19" s="85" t="s">
        <v>56</v>
      </c>
      <c r="F19" s="92" t="s">
        <v>166</v>
      </c>
      <c r="G19" s="63">
        <v>43864</v>
      </c>
      <c r="H19" s="63">
        <v>44926</v>
      </c>
      <c r="I19" s="43">
        <f t="shared" si="0"/>
        <v>151.71428571428572</v>
      </c>
      <c r="J19" s="73">
        <v>0.95</v>
      </c>
      <c r="K19" s="32" t="s">
        <v>70</v>
      </c>
      <c r="L19" s="106">
        <f>AVERAGE(J19:J20)</f>
        <v>0.97499999999999998</v>
      </c>
      <c r="M19" s="18" t="s">
        <v>176</v>
      </c>
      <c r="N19" s="13" t="s">
        <v>44</v>
      </c>
      <c r="O19" s="75" t="s">
        <v>177</v>
      </c>
      <c r="P19" s="50" t="s">
        <v>204</v>
      </c>
      <c r="Q19" s="100" t="s">
        <v>199</v>
      </c>
      <c r="R19" s="51"/>
      <c r="S19" s="48"/>
      <c r="T19" s="49"/>
    </row>
    <row r="20" spans="1:20" ht="165" customHeight="1" thickBot="1" x14ac:dyDescent="0.3">
      <c r="A20" s="139"/>
      <c r="B20" s="174"/>
      <c r="C20" s="172"/>
      <c r="D20" s="183"/>
      <c r="E20" s="87" t="s">
        <v>63</v>
      </c>
      <c r="F20" s="92" t="s">
        <v>159</v>
      </c>
      <c r="G20" s="46">
        <v>43770</v>
      </c>
      <c r="H20" s="46">
        <v>44804</v>
      </c>
      <c r="I20" s="59">
        <f t="shared" si="0"/>
        <v>147.71428571428572</v>
      </c>
      <c r="J20" s="73">
        <v>1</v>
      </c>
      <c r="K20" s="60" t="s">
        <v>71</v>
      </c>
      <c r="L20" s="107"/>
      <c r="M20" s="18" t="s">
        <v>72</v>
      </c>
      <c r="N20" s="13" t="s">
        <v>44</v>
      </c>
      <c r="O20" s="20" t="s">
        <v>160</v>
      </c>
      <c r="P20" s="54" t="s">
        <v>209</v>
      </c>
      <c r="Q20" s="100"/>
      <c r="R20" s="54"/>
      <c r="S20" s="52"/>
      <c r="T20" s="53"/>
    </row>
    <row r="21" spans="1:20" ht="178.5" customHeight="1" x14ac:dyDescent="0.25">
      <c r="A21" s="186">
        <v>4</v>
      </c>
      <c r="B21" s="197" t="s">
        <v>74</v>
      </c>
      <c r="C21" s="176" t="s">
        <v>75</v>
      </c>
      <c r="D21" s="196" t="s">
        <v>76</v>
      </c>
      <c r="E21" s="85" t="s">
        <v>56</v>
      </c>
      <c r="F21" s="93" t="s">
        <v>77</v>
      </c>
      <c r="G21" s="44">
        <v>43647</v>
      </c>
      <c r="H21" s="45">
        <v>43738</v>
      </c>
      <c r="I21" s="59">
        <f t="shared" si="0"/>
        <v>13</v>
      </c>
      <c r="J21" s="78">
        <v>1</v>
      </c>
      <c r="K21" s="97" t="s">
        <v>43</v>
      </c>
      <c r="L21" s="112">
        <f>AVERAGE(J21:J24)</f>
        <v>0.32500000000000001</v>
      </c>
      <c r="M21" s="18" t="s">
        <v>191</v>
      </c>
      <c r="N21" s="13" t="s">
        <v>44</v>
      </c>
      <c r="O21" s="18" t="s">
        <v>192</v>
      </c>
      <c r="P21" s="50" t="s">
        <v>172</v>
      </c>
      <c r="Q21" s="100" t="s">
        <v>199</v>
      </c>
      <c r="R21" s="17"/>
      <c r="S21" s="13"/>
      <c r="T21" s="55"/>
    </row>
    <row r="22" spans="1:20" ht="228" customHeight="1" x14ac:dyDescent="0.25">
      <c r="A22" s="187"/>
      <c r="B22" s="190"/>
      <c r="C22" s="177"/>
      <c r="D22" s="193"/>
      <c r="E22" s="86" t="s">
        <v>60</v>
      </c>
      <c r="F22" s="89" t="s">
        <v>78</v>
      </c>
      <c r="G22" s="44">
        <v>43738</v>
      </c>
      <c r="H22" s="45">
        <v>43921</v>
      </c>
      <c r="I22" s="59">
        <f t="shared" si="0"/>
        <v>26.142857142857142</v>
      </c>
      <c r="J22" s="78">
        <v>0.3</v>
      </c>
      <c r="K22" s="60" t="s">
        <v>79</v>
      </c>
      <c r="L22" s="113"/>
      <c r="M22" s="18" t="s">
        <v>193</v>
      </c>
      <c r="N22" s="13" t="s">
        <v>44</v>
      </c>
      <c r="O22" s="20" t="s">
        <v>194</v>
      </c>
      <c r="P22" s="54" t="s">
        <v>202</v>
      </c>
      <c r="Q22" s="100" t="s">
        <v>199</v>
      </c>
      <c r="R22" s="19"/>
      <c r="S22" s="67"/>
      <c r="T22" s="55"/>
    </row>
    <row r="23" spans="1:20" ht="113.25" customHeight="1" x14ac:dyDescent="0.25">
      <c r="A23" s="187"/>
      <c r="B23" s="190"/>
      <c r="C23" s="177"/>
      <c r="D23" s="193"/>
      <c r="E23" s="86" t="s">
        <v>63</v>
      </c>
      <c r="F23" s="89" t="s">
        <v>156</v>
      </c>
      <c r="G23" s="44">
        <v>43892</v>
      </c>
      <c r="H23" s="45">
        <v>44196</v>
      </c>
      <c r="I23" s="59">
        <f t="shared" si="0"/>
        <v>43.428571428571431</v>
      </c>
      <c r="J23" s="78">
        <v>0</v>
      </c>
      <c r="K23" s="97" t="s">
        <v>80</v>
      </c>
      <c r="L23" s="113"/>
      <c r="M23" s="18" t="s">
        <v>190</v>
      </c>
      <c r="N23" s="13" t="s">
        <v>44</v>
      </c>
      <c r="O23" s="20"/>
      <c r="P23" s="54" t="s">
        <v>200</v>
      </c>
      <c r="Q23" s="100" t="s">
        <v>199</v>
      </c>
      <c r="R23" s="19"/>
      <c r="S23" s="67"/>
      <c r="T23" s="55"/>
    </row>
    <row r="24" spans="1:20" ht="132" customHeight="1" thickBot="1" x14ac:dyDescent="0.3">
      <c r="A24" s="138"/>
      <c r="B24" s="173"/>
      <c r="C24" s="171"/>
      <c r="D24" s="194"/>
      <c r="E24" s="87" t="s">
        <v>65</v>
      </c>
      <c r="F24" s="89" t="s">
        <v>81</v>
      </c>
      <c r="G24" s="44">
        <v>43863</v>
      </c>
      <c r="H24" s="45">
        <v>44926</v>
      </c>
      <c r="I24" s="59">
        <f t="shared" si="0"/>
        <v>151.85714285714286</v>
      </c>
      <c r="J24" s="76">
        <v>0</v>
      </c>
      <c r="K24" s="97" t="s">
        <v>82</v>
      </c>
      <c r="L24" s="110"/>
      <c r="M24" s="61" t="s">
        <v>195</v>
      </c>
      <c r="N24" s="13" t="s">
        <v>44</v>
      </c>
      <c r="O24" s="18" t="s">
        <v>196</v>
      </c>
      <c r="P24" s="54" t="s">
        <v>201</v>
      </c>
      <c r="Q24" s="100" t="s">
        <v>199</v>
      </c>
      <c r="R24" s="17"/>
      <c r="S24" s="13"/>
      <c r="T24" s="67"/>
    </row>
    <row r="25" spans="1:20" ht="117" customHeight="1" x14ac:dyDescent="0.25">
      <c r="A25" s="138">
        <v>5</v>
      </c>
      <c r="B25" s="173" t="s">
        <v>83</v>
      </c>
      <c r="C25" s="171" t="s">
        <v>84</v>
      </c>
      <c r="D25" s="173" t="s">
        <v>161</v>
      </c>
      <c r="E25" s="26" t="s">
        <v>56</v>
      </c>
      <c r="F25" s="66" t="s">
        <v>85</v>
      </c>
      <c r="G25" s="44">
        <v>43647</v>
      </c>
      <c r="H25" s="45">
        <v>43708</v>
      </c>
      <c r="I25" s="43">
        <f t="shared" si="0"/>
        <v>8.7142857142857135</v>
      </c>
      <c r="J25" s="78">
        <v>1</v>
      </c>
      <c r="K25" s="60" t="s">
        <v>86</v>
      </c>
      <c r="L25" s="110">
        <f>AVERAGE(J25:J27)</f>
        <v>0.73666666666666669</v>
      </c>
      <c r="M25" s="61" t="s">
        <v>87</v>
      </c>
      <c r="N25" s="13" t="s">
        <v>44</v>
      </c>
      <c r="O25" s="18" t="s">
        <v>88</v>
      </c>
      <c r="P25" s="54" t="s">
        <v>168</v>
      </c>
      <c r="Q25" s="100" t="s">
        <v>199</v>
      </c>
      <c r="R25" s="17"/>
      <c r="S25" s="13"/>
      <c r="T25" s="18"/>
    </row>
    <row r="26" spans="1:20" ht="408.75" thickBot="1" x14ac:dyDescent="0.3">
      <c r="A26" s="139"/>
      <c r="B26" s="174"/>
      <c r="C26" s="172"/>
      <c r="D26" s="175"/>
      <c r="E26" s="84" t="s">
        <v>60</v>
      </c>
      <c r="F26" s="57" t="s">
        <v>89</v>
      </c>
      <c r="G26" s="46">
        <v>43647</v>
      </c>
      <c r="H26" s="47">
        <v>44926</v>
      </c>
      <c r="I26" s="43">
        <f t="shared" si="0"/>
        <v>182.71428571428572</v>
      </c>
      <c r="J26" s="76">
        <v>0.21</v>
      </c>
      <c r="K26" s="60" t="s">
        <v>90</v>
      </c>
      <c r="L26" s="111"/>
      <c r="M26" s="79" t="s">
        <v>180</v>
      </c>
      <c r="N26" s="13" t="s">
        <v>44</v>
      </c>
      <c r="O26" s="20" t="s">
        <v>181</v>
      </c>
      <c r="P26" s="103" t="s">
        <v>212</v>
      </c>
      <c r="Q26" s="100" t="s">
        <v>199</v>
      </c>
      <c r="R26" s="19"/>
      <c r="S26" s="67"/>
      <c r="T26" s="20"/>
    </row>
    <row r="27" spans="1:20" ht="232.5" customHeight="1" x14ac:dyDescent="0.25">
      <c r="A27" s="139"/>
      <c r="B27" s="174"/>
      <c r="C27" s="172"/>
      <c r="D27" s="115"/>
      <c r="E27" s="96" t="s">
        <v>63</v>
      </c>
      <c r="F27" s="94" t="s">
        <v>91</v>
      </c>
      <c r="G27" s="46">
        <v>43678</v>
      </c>
      <c r="H27" s="47">
        <v>44926</v>
      </c>
      <c r="I27" s="43">
        <f t="shared" si="0"/>
        <v>178.28571428571428</v>
      </c>
      <c r="J27" s="78">
        <v>1</v>
      </c>
      <c r="K27" s="60" t="s">
        <v>92</v>
      </c>
      <c r="L27" s="111"/>
      <c r="M27" s="80" t="s">
        <v>93</v>
      </c>
      <c r="N27" s="74" t="s">
        <v>44</v>
      </c>
      <c r="O27" s="81" t="s">
        <v>73</v>
      </c>
      <c r="P27" s="52" t="s">
        <v>208</v>
      </c>
      <c r="Q27" s="100" t="s">
        <v>199</v>
      </c>
      <c r="R27" s="19"/>
      <c r="S27" s="67"/>
      <c r="T27" s="20"/>
    </row>
    <row r="28" spans="1:20" ht="241.5" customHeight="1" x14ac:dyDescent="0.25">
      <c r="A28" s="186">
        <v>6</v>
      </c>
      <c r="B28" s="173" t="s">
        <v>94</v>
      </c>
      <c r="C28" s="176" t="s">
        <v>95</v>
      </c>
      <c r="D28" s="114" t="s">
        <v>96</v>
      </c>
      <c r="E28" s="90" t="s">
        <v>56</v>
      </c>
      <c r="F28" s="82" t="s">
        <v>89</v>
      </c>
      <c r="G28" s="46">
        <v>43647</v>
      </c>
      <c r="H28" s="46">
        <v>44561</v>
      </c>
      <c r="I28" s="59">
        <f t="shared" si="0"/>
        <v>130.57142857142858</v>
      </c>
      <c r="J28" s="78">
        <v>0.6</v>
      </c>
      <c r="K28" s="60" t="s">
        <v>97</v>
      </c>
      <c r="L28" s="110">
        <f>AVERAGE(J28:J29)</f>
        <v>0.8</v>
      </c>
      <c r="M28" s="62" t="s">
        <v>182</v>
      </c>
      <c r="N28" s="13" t="s">
        <v>44</v>
      </c>
      <c r="O28" s="98" t="s">
        <v>183</v>
      </c>
      <c r="P28" s="100" t="s">
        <v>205</v>
      </c>
      <c r="Q28" s="100" t="s">
        <v>199</v>
      </c>
      <c r="R28" s="17"/>
      <c r="S28" s="13"/>
      <c r="T28" s="20"/>
    </row>
    <row r="29" spans="1:20" ht="142.5" customHeight="1" thickBot="1" x14ac:dyDescent="0.3">
      <c r="A29" s="187"/>
      <c r="B29" s="174"/>
      <c r="C29" s="177"/>
      <c r="D29" s="115"/>
      <c r="E29" s="87" t="s">
        <v>60</v>
      </c>
      <c r="F29" s="95" t="s">
        <v>98</v>
      </c>
      <c r="G29" s="46">
        <v>43647</v>
      </c>
      <c r="H29" s="46">
        <v>44196</v>
      </c>
      <c r="I29" s="59">
        <f t="shared" si="0"/>
        <v>78.428571428571431</v>
      </c>
      <c r="J29" s="78">
        <v>1</v>
      </c>
      <c r="K29" s="60" t="s">
        <v>99</v>
      </c>
      <c r="L29" s="111"/>
      <c r="M29" s="62" t="s">
        <v>151</v>
      </c>
      <c r="N29" s="13" t="s">
        <v>44</v>
      </c>
      <c r="O29" s="18" t="s">
        <v>154</v>
      </c>
      <c r="P29" s="50" t="s">
        <v>167</v>
      </c>
      <c r="Q29" s="100" t="s">
        <v>199</v>
      </c>
      <c r="R29" s="19"/>
      <c r="S29" s="67"/>
      <c r="T29" s="56"/>
    </row>
    <row r="30" spans="1:20" ht="165.75" customHeight="1" x14ac:dyDescent="0.25">
      <c r="A30" s="186">
        <v>7</v>
      </c>
      <c r="B30" s="173" t="s">
        <v>100</v>
      </c>
      <c r="C30" s="176" t="s">
        <v>101</v>
      </c>
      <c r="D30" s="196" t="s">
        <v>102</v>
      </c>
      <c r="E30" s="85" t="s">
        <v>56</v>
      </c>
      <c r="F30" s="89" t="s">
        <v>103</v>
      </c>
      <c r="G30" s="44">
        <v>43864</v>
      </c>
      <c r="H30" s="45">
        <v>44195</v>
      </c>
      <c r="I30" s="59">
        <f t="shared" si="0"/>
        <v>47.285714285714285</v>
      </c>
      <c r="J30" s="78">
        <v>1</v>
      </c>
      <c r="K30" s="97" t="s">
        <v>104</v>
      </c>
      <c r="L30" s="112">
        <f>AVERAGE(J30:J33)</f>
        <v>0.78750000000000009</v>
      </c>
      <c r="M30" s="62" t="s">
        <v>153</v>
      </c>
      <c r="N30" s="77" t="s">
        <v>44</v>
      </c>
      <c r="O30" s="74" t="s">
        <v>105</v>
      </c>
      <c r="P30" s="50" t="s">
        <v>167</v>
      </c>
      <c r="Q30" s="100" t="s">
        <v>199</v>
      </c>
      <c r="R30" s="17"/>
      <c r="S30" s="13"/>
      <c r="T30" s="67"/>
    </row>
    <row r="31" spans="1:20" ht="165.75" customHeight="1" x14ac:dyDescent="0.25">
      <c r="A31" s="187"/>
      <c r="B31" s="173"/>
      <c r="C31" s="177"/>
      <c r="D31" s="193"/>
      <c r="E31" s="90" t="s">
        <v>60</v>
      </c>
      <c r="F31" s="89" t="s">
        <v>106</v>
      </c>
      <c r="G31" s="44">
        <v>44013</v>
      </c>
      <c r="H31" s="45">
        <v>44561</v>
      </c>
      <c r="I31" s="59">
        <v>95</v>
      </c>
      <c r="J31" s="78">
        <v>0.95</v>
      </c>
      <c r="K31" s="97" t="s">
        <v>107</v>
      </c>
      <c r="L31" s="113"/>
      <c r="M31" s="79" t="s">
        <v>184</v>
      </c>
      <c r="N31" s="13" t="s">
        <v>44</v>
      </c>
      <c r="O31" s="74" t="s">
        <v>185</v>
      </c>
      <c r="P31" s="104" t="s">
        <v>203</v>
      </c>
      <c r="Q31" s="100" t="s">
        <v>199</v>
      </c>
      <c r="R31" s="17"/>
      <c r="S31" s="13"/>
      <c r="T31" s="18"/>
    </row>
    <row r="32" spans="1:20" ht="235.5" customHeight="1" x14ac:dyDescent="0.25">
      <c r="A32" s="187"/>
      <c r="B32" s="173"/>
      <c r="C32" s="177"/>
      <c r="D32" s="193"/>
      <c r="E32" s="90" t="s">
        <v>63</v>
      </c>
      <c r="F32" s="93" t="s">
        <v>162</v>
      </c>
      <c r="G32" s="42">
        <v>44013</v>
      </c>
      <c r="H32" s="45">
        <v>44561</v>
      </c>
      <c r="I32" s="59">
        <f t="shared" si="0"/>
        <v>78.285714285714292</v>
      </c>
      <c r="J32" s="78">
        <v>0.65</v>
      </c>
      <c r="K32" s="97" t="s">
        <v>108</v>
      </c>
      <c r="L32" s="113"/>
      <c r="M32" s="79" t="s">
        <v>186</v>
      </c>
      <c r="N32" s="13" t="s">
        <v>44</v>
      </c>
      <c r="O32" s="18" t="s">
        <v>187</v>
      </c>
      <c r="P32" s="105" t="s">
        <v>214</v>
      </c>
      <c r="Q32" s="100" t="s">
        <v>199</v>
      </c>
      <c r="R32" s="17"/>
      <c r="S32" s="13"/>
      <c r="T32" s="18"/>
    </row>
    <row r="33" spans="1:20" ht="345" thickBot="1" x14ac:dyDescent="0.3">
      <c r="A33" s="138"/>
      <c r="B33" s="174"/>
      <c r="C33" s="171"/>
      <c r="D33" s="194"/>
      <c r="E33" s="91" t="s">
        <v>65</v>
      </c>
      <c r="F33" s="93" t="s">
        <v>109</v>
      </c>
      <c r="G33" s="44">
        <v>44013</v>
      </c>
      <c r="H33" s="45">
        <v>44926</v>
      </c>
      <c r="I33" s="59">
        <f t="shared" si="0"/>
        <v>130.42857142857142</v>
      </c>
      <c r="J33" s="78">
        <v>0.55000000000000004</v>
      </c>
      <c r="K33" s="97"/>
      <c r="L33" s="110"/>
      <c r="M33" s="79" t="s">
        <v>188</v>
      </c>
      <c r="N33" s="13" t="s">
        <v>44</v>
      </c>
      <c r="O33" s="18" t="s">
        <v>189</v>
      </c>
      <c r="P33" s="105" t="s">
        <v>211</v>
      </c>
      <c r="Q33" s="100" t="s">
        <v>199</v>
      </c>
      <c r="R33" s="17"/>
      <c r="S33" s="13"/>
      <c r="T33" s="18"/>
    </row>
    <row r="34" spans="1:20" ht="28.35" customHeight="1" x14ac:dyDescent="0.25">
      <c r="A34" s="138">
        <v>8</v>
      </c>
      <c r="B34" s="108"/>
      <c r="C34" s="171" t="s">
        <v>110</v>
      </c>
      <c r="D34" s="108"/>
      <c r="E34" s="26" t="s">
        <v>56</v>
      </c>
      <c r="F34" s="66"/>
      <c r="G34" s="11"/>
      <c r="H34" s="12"/>
      <c r="I34" s="99">
        <f t="shared" si="0"/>
        <v>0</v>
      </c>
      <c r="J34" s="78">
        <v>0</v>
      </c>
      <c r="K34" s="97"/>
      <c r="L34" s="110">
        <f>AVERAGE(J34:J35)</f>
        <v>0</v>
      </c>
      <c r="M34" s="79" t="s">
        <v>173</v>
      </c>
      <c r="N34" s="13" t="s">
        <v>44</v>
      </c>
      <c r="O34" s="18"/>
      <c r="P34" s="15"/>
      <c r="Q34" s="24"/>
      <c r="R34" s="17"/>
      <c r="S34" s="13"/>
      <c r="T34" s="18"/>
    </row>
    <row r="35" spans="1:20" ht="28.35" customHeight="1" x14ac:dyDescent="0.25">
      <c r="A35" s="139"/>
      <c r="B35" s="170"/>
      <c r="C35" s="172"/>
      <c r="D35" s="109"/>
      <c r="E35" s="27" t="s">
        <v>63</v>
      </c>
      <c r="F35" s="3"/>
      <c r="G35" s="1"/>
      <c r="H35" s="2"/>
      <c r="I35" s="99">
        <f t="shared" si="0"/>
        <v>0</v>
      </c>
      <c r="J35" s="78">
        <v>0</v>
      </c>
      <c r="K35" s="60"/>
      <c r="L35" s="111"/>
      <c r="M35" s="80"/>
      <c r="N35" s="13" t="s">
        <v>44</v>
      </c>
      <c r="O35" s="20"/>
      <c r="P35" s="16"/>
      <c r="Q35" s="25"/>
      <c r="R35" s="19"/>
      <c r="S35" s="67"/>
      <c r="T35" s="20"/>
    </row>
    <row r="36" spans="1:20" ht="28.35" customHeight="1" x14ac:dyDescent="0.25">
      <c r="A36" s="70">
        <v>9</v>
      </c>
      <c r="B36" s="66"/>
      <c r="C36" s="71" t="s">
        <v>111</v>
      </c>
      <c r="D36" s="66"/>
      <c r="E36" s="26" t="s">
        <v>56</v>
      </c>
      <c r="F36" s="66"/>
      <c r="G36" s="11"/>
      <c r="H36" s="12"/>
      <c r="I36" s="34">
        <f t="shared" si="0"/>
        <v>0</v>
      </c>
      <c r="J36" s="73">
        <v>0</v>
      </c>
      <c r="K36" s="32"/>
      <c r="L36" s="65">
        <f>AVERAGE(J36:J36)</f>
        <v>0</v>
      </c>
      <c r="M36" s="66"/>
      <c r="N36" s="13" t="s">
        <v>44</v>
      </c>
      <c r="O36" s="18"/>
      <c r="P36" s="15"/>
      <c r="Q36" s="24"/>
      <c r="R36" s="17"/>
      <c r="S36" s="13"/>
      <c r="T36" s="18"/>
    </row>
    <row r="37" spans="1:20" ht="28.35" customHeight="1" x14ac:dyDescent="0.25">
      <c r="A37" s="138">
        <v>10</v>
      </c>
      <c r="B37" s="108"/>
      <c r="C37" s="171" t="s">
        <v>112</v>
      </c>
      <c r="D37" s="108"/>
      <c r="E37" s="26" t="s">
        <v>56</v>
      </c>
      <c r="F37" s="66"/>
      <c r="G37" s="11"/>
      <c r="H37" s="12"/>
      <c r="I37" s="34">
        <f t="shared" si="0"/>
        <v>0</v>
      </c>
      <c r="J37" s="73">
        <v>0</v>
      </c>
      <c r="K37" s="32"/>
      <c r="L37" s="106">
        <f>AVERAGE(J37:J38)</f>
        <v>0</v>
      </c>
      <c r="M37" s="66"/>
      <c r="N37" s="13" t="s">
        <v>44</v>
      </c>
      <c r="O37" s="18"/>
      <c r="P37" s="15"/>
      <c r="Q37" s="24"/>
      <c r="R37" s="17"/>
      <c r="S37" s="13"/>
      <c r="T37" s="18"/>
    </row>
    <row r="38" spans="1:20" ht="28.35" customHeight="1" x14ac:dyDescent="0.25">
      <c r="A38" s="139"/>
      <c r="B38" s="170"/>
      <c r="C38" s="172"/>
      <c r="D38" s="109"/>
      <c r="E38" s="27" t="s">
        <v>63</v>
      </c>
      <c r="F38" s="3"/>
      <c r="G38" s="1"/>
      <c r="H38" s="12"/>
      <c r="I38" s="34">
        <f t="shared" si="0"/>
        <v>0</v>
      </c>
      <c r="J38" s="73">
        <v>0</v>
      </c>
      <c r="K38" s="28"/>
      <c r="L38" s="107"/>
      <c r="M38" s="72"/>
      <c r="N38" s="13" t="s">
        <v>44</v>
      </c>
      <c r="O38" s="20"/>
      <c r="P38" s="16"/>
      <c r="Q38" s="25"/>
      <c r="R38" s="19"/>
      <c r="S38" s="67"/>
      <c r="T38" s="20"/>
    </row>
    <row r="39" spans="1:20" ht="30" customHeight="1" x14ac:dyDescent="0.25">
      <c r="A39" s="161" t="s">
        <v>113</v>
      </c>
      <c r="B39" s="161"/>
      <c r="C39" s="161"/>
      <c r="D39" s="161"/>
      <c r="E39" s="4" t="s">
        <v>114</v>
      </c>
      <c r="F39" s="5">
        <f>L11</f>
        <v>0.77749999999999997</v>
      </c>
      <c r="G39" s="6"/>
      <c r="H39" s="6"/>
      <c r="I39" s="35"/>
      <c r="J39" s="73"/>
      <c r="K39" s="6"/>
      <c r="L39" s="6"/>
      <c r="M39" s="6"/>
      <c r="N39" s="6"/>
      <c r="O39" s="6"/>
      <c r="P39" s="6"/>
      <c r="Q39" s="6"/>
      <c r="R39" s="7"/>
      <c r="S39" s="7"/>
      <c r="T39" s="7"/>
    </row>
    <row r="40" spans="1:20" x14ac:dyDescent="0.25">
      <c r="A40" s="69"/>
      <c r="B40" s="69"/>
      <c r="C40" s="8"/>
      <c r="D40" s="8"/>
      <c r="E40" s="4" t="s">
        <v>115</v>
      </c>
      <c r="F40" s="5">
        <f>L15</f>
        <v>0.88500000000000001</v>
      </c>
      <c r="G40" s="6"/>
      <c r="H40" s="6"/>
      <c r="I40" s="35"/>
      <c r="J40" s="73"/>
      <c r="K40" s="6"/>
      <c r="L40" s="6"/>
      <c r="M40" s="6"/>
      <c r="N40" s="6"/>
      <c r="O40" s="6"/>
      <c r="P40" s="6"/>
      <c r="Q40" s="6"/>
      <c r="R40" s="7"/>
      <c r="S40" s="7"/>
      <c r="T40" s="7"/>
    </row>
    <row r="41" spans="1:20" x14ac:dyDescent="0.25">
      <c r="A41" s="69"/>
      <c r="B41" s="69"/>
      <c r="C41" s="8"/>
      <c r="D41" s="8"/>
      <c r="E41" s="4" t="s">
        <v>116</v>
      </c>
      <c r="F41" s="5">
        <f>L19</f>
        <v>0.97499999999999998</v>
      </c>
      <c r="G41" s="6"/>
      <c r="H41" s="6"/>
      <c r="I41" s="35"/>
      <c r="J41" s="30"/>
      <c r="K41" s="6"/>
      <c r="L41" s="6"/>
      <c r="M41" s="6"/>
      <c r="N41" s="6"/>
      <c r="O41" s="6"/>
      <c r="P41" s="6"/>
      <c r="Q41" s="6"/>
      <c r="R41" s="7"/>
      <c r="S41" s="7"/>
      <c r="T41" s="7"/>
    </row>
    <row r="42" spans="1:20" x14ac:dyDescent="0.25">
      <c r="A42" s="69"/>
      <c r="B42" s="69"/>
      <c r="C42" s="8"/>
      <c r="D42" s="8"/>
      <c r="E42" s="4" t="s">
        <v>117</v>
      </c>
      <c r="F42" s="5">
        <f>L21</f>
        <v>0.32500000000000001</v>
      </c>
      <c r="G42" s="6"/>
      <c r="H42" s="6"/>
      <c r="I42" s="35"/>
      <c r="J42" s="30"/>
      <c r="K42" s="6"/>
      <c r="L42" s="6"/>
      <c r="M42" s="6"/>
      <c r="N42" s="6"/>
      <c r="O42" s="6"/>
      <c r="P42" s="6"/>
      <c r="Q42" s="6"/>
      <c r="R42" s="7"/>
      <c r="S42" s="7"/>
      <c r="T42" s="7"/>
    </row>
    <row r="43" spans="1:20" x14ac:dyDescent="0.25">
      <c r="A43" s="69"/>
      <c r="B43" s="69"/>
      <c r="C43" s="8"/>
      <c r="D43" s="8"/>
      <c r="E43" s="4" t="s">
        <v>118</v>
      </c>
      <c r="F43" s="5">
        <f>L25</f>
        <v>0.73666666666666669</v>
      </c>
      <c r="G43" s="6"/>
      <c r="H43" s="6"/>
      <c r="I43" s="35"/>
      <c r="J43" s="30"/>
      <c r="K43" s="6"/>
      <c r="L43" s="6"/>
      <c r="M43" s="6"/>
      <c r="N43" s="6"/>
      <c r="O43" s="6"/>
      <c r="P43" s="6"/>
      <c r="Q43" s="6"/>
      <c r="R43" s="7"/>
      <c r="S43" s="7"/>
      <c r="T43" s="7"/>
    </row>
    <row r="44" spans="1:20" x14ac:dyDescent="0.25">
      <c r="A44" s="69"/>
      <c r="B44" s="69"/>
      <c r="C44" s="8"/>
      <c r="D44" s="8"/>
      <c r="E44" s="4" t="s">
        <v>119</v>
      </c>
      <c r="F44" s="5">
        <f>L28</f>
        <v>0.8</v>
      </c>
      <c r="G44" s="6"/>
      <c r="H44" s="6"/>
      <c r="I44" s="35"/>
      <c r="J44" s="30"/>
      <c r="K44" s="6"/>
      <c r="L44" s="6"/>
      <c r="M44" s="6"/>
      <c r="N44" s="6"/>
      <c r="O44" s="6"/>
      <c r="P44" s="6"/>
      <c r="Q44" s="6"/>
      <c r="R44" s="7"/>
      <c r="S44" s="7"/>
      <c r="T44" s="7"/>
    </row>
    <row r="45" spans="1:20" x14ac:dyDescent="0.25">
      <c r="A45" s="69"/>
      <c r="B45" s="69"/>
      <c r="C45" s="8"/>
      <c r="D45" s="8"/>
      <c r="E45" s="4" t="s">
        <v>163</v>
      </c>
      <c r="F45" s="5">
        <f>L30</f>
        <v>0.78750000000000009</v>
      </c>
      <c r="G45" s="6"/>
      <c r="H45" s="6"/>
      <c r="I45" s="35"/>
      <c r="J45" s="30"/>
      <c r="K45" s="6"/>
      <c r="L45" s="6"/>
      <c r="M45" s="6"/>
      <c r="N45" s="6"/>
      <c r="O45" s="6"/>
      <c r="P45" s="6"/>
      <c r="Q45" s="6"/>
      <c r="R45" s="7"/>
      <c r="S45" s="7"/>
      <c r="T45" s="7"/>
    </row>
    <row r="46" spans="1:20" x14ac:dyDescent="0.25">
      <c r="A46" s="69"/>
      <c r="B46" s="69"/>
      <c r="C46" s="8"/>
      <c r="D46" s="8"/>
      <c r="E46" s="4" t="s">
        <v>120</v>
      </c>
      <c r="F46" s="5">
        <f>L34</f>
        <v>0</v>
      </c>
      <c r="G46" s="6"/>
      <c r="H46" s="6"/>
      <c r="I46" s="35"/>
      <c r="J46" s="30"/>
      <c r="K46" s="6"/>
      <c r="L46" s="6"/>
      <c r="M46" s="6"/>
      <c r="N46" s="6"/>
      <c r="O46" s="6"/>
      <c r="P46" s="6"/>
      <c r="Q46" s="6"/>
      <c r="R46" s="7"/>
      <c r="S46" s="7"/>
      <c r="T46" s="7"/>
    </row>
    <row r="47" spans="1:20" x14ac:dyDescent="0.25">
      <c r="A47" s="69"/>
      <c r="B47" s="69"/>
      <c r="C47" s="8"/>
      <c r="D47" s="8"/>
      <c r="E47" s="4" t="s">
        <v>121</v>
      </c>
      <c r="F47" s="5">
        <f>L36</f>
        <v>0</v>
      </c>
      <c r="G47" s="6"/>
      <c r="H47" s="6"/>
      <c r="I47" s="35"/>
      <c r="J47" s="30"/>
      <c r="K47" s="6"/>
      <c r="L47" s="6"/>
      <c r="M47" s="6"/>
      <c r="N47" s="6"/>
      <c r="O47" s="6"/>
      <c r="P47" s="6"/>
      <c r="Q47" s="6"/>
      <c r="R47" s="7"/>
      <c r="S47" s="7"/>
      <c r="T47" s="7"/>
    </row>
    <row r="48" spans="1:20" x14ac:dyDescent="0.25">
      <c r="A48" s="69"/>
      <c r="B48" s="69"/>
      <c r="C48" s="8"/>
      <c r="D48" s="8"/>
      <c r="E48" s="4" t="s">
        <v>122</v>
      </c>
      <c r="F48" s="5">
        <f>L37</f>
        <v>0</v>
      </c>
      <c r="G48" s="6"/>
      <c r="H48" s="6"/>
      <c r="I48" s="35"/>
      <c r="J48" s="30"/>
      <c r="K48" s="6"/>
      <c r="L48" s="6"/>
      <c r="M48" s="6"/>
      <c r="N48" s="6"/>
      <c r="O48" s="6"/>
      <c r="P48" s="6"/>
      <c r="Q48" s="6"/>
      <c r="R48" s="7"/>
      <c r="S48" s="7"/>
      <c r="T48" s="7"/>
    </row>
    <row r="49" spans="1:20" x14ac:dyDescent="0.25">
      <c r="A49" s="69"/>
      <c r="B49" s="69"/>
      <c r="C49" s="8"/>
      <c r="D49" s="8"/>
      <c r="E49" s="9"/>
      <c r="F49" s="10"/>
      <c r="G49" s="6"/>
      <c r="H49" s="6"/>
      <c r="I49" s="30"/>
      <c r="J49" s="30"/>
      <c r="K49" s="6"/>
      <c r="L49" s="6"/>
      <c r="M49" s="6"/>
      <c r="N49" s="6"/>
      <c r="O49" s="6"/>
      <c r="P49" s="6"/>
      <c r="Q49" s="6"/>
      <c r="R49" s="7"/>
      <c r="S49" s="7"/>
      <c r="T49" s="7"/>
    </row>
    <row r="50" spans="1:20" ht="23.25" customHeight="1" x14ac:dyDescent="0.25">
      <c r="A50" s="162" t="s">
        <v>123</v>
      </c>
      <c r="B50" s="162"/>
      <c r="C50" s="162"/>
      <c r="D50" s="162"/>
      <c r="E50" s="33">
        <f>AVERAGE(F39:F48)</f>
        <v>0.52866666666666673</v>
      </c>
      <c r="F50" s="9" t="s">
        <v>124</v>
      </c>
      <c r="G50" s="6"/>
      <c r="H50" s="6"/>
      <c r="I50" s="30"/>
      <c r="J50" s="30"/>
      <c r="K50" s="6"/>
      <c r="L50" s="6"/>
      <c r="M50" s="6"/>
      <c r="N50" s="6"/>
      <c r="O50" s="6"/>
      <c r="P50" s="6"/>
      <c r="Q50" s="6"/>
      <c r="R50" s="7"/>
      <c r="S50" s="7"/>
      <c r="T50" s="7"/>
    </row>
    <row r="51" spans="1:20" x14ac:dyDescent="0.25">
      <c r="P51" s="6"/>
    </row>
  </sheetData>
  <mergeCells count="84">
    <mergeCell ref="A30:A33"/>
    <mergeCell ref="A11:A14"/>
    <mergeCell ref="B11:B14"/>
    <mergeCell ref="L11:L14"/>
    <mergeCell ref="D11:D14"/>
    <mergeCell ref="C11:C14"/>
    <mergeCell ref="L21:L24"/>
    <mergeCell ref="D21:D24"/>
    <mergeCell ref="B21:B24"/>
    <mergeCell ref="A21:A24"/>
    <mergeCell ref="B30:B33"/>
    <mergeCell ref="C30:C33"/>
    <mergeCell ref="D30:D33"/>
    <mergeCell ref="A28:A29"/>
    <mergeCell ref="B28:B29"/>
    <mergeCell ref="B34:B35"/>
    <mergeCell ref="C34:C35"/>
    <mergeCell ref="P9:P10"/>
    <mergeCell ref="D34:D35"/>
    <mergeCell ref="G9:H9"/>
    <mergeCell ref="I9:I10"/>
    <mergeCell ref="J9:J10"/>
    <mergeCell ref="K9:K10"/>
    <mergeCell ref="L9:L10"/>
    <mergeCell ref="L15:L18"/>
    <mergeCell ref="C19:C20"/>
    <mergeCell ref="D19:D20"/>
    <mergeCell ref="L19:L20"/>
    <mergeCell ref="L25:L27"/>
    <mergeCell ref="C21:C24"/>
    <mergeCell ref="O9:O10"/>
    <mergeCell ref="A39:D39"/>
    <mergeCell ref="A50:D50"/>
    <mergeCell ref="A15:A18"/>
    <mergeCell ref="B15:B18"/>
    <mergeCell ref="C15:C18"/>
    <mergeCell ref="D15:D18"/>
    <mergeCell ref="A37:A38"/>
    <mergeCell ref="B37:B38"/>
    <mergeCell ref="C37:C38"/>
    <mergeCell ref="A19:A20"/>
    <mergeCell ref="B19:B20"/>
    <mergeCell ref="A25:A27"/>
    <mergeCell ref="B25:B27"/>
    <mergeCell ref="C25:C27"/>
    <mergeCell ref="D25:D27"/>
    <mergeCell ref="C28:C29"/>
    <mergeCell ref="A34:A35"/>
    <mergeCell ref="R8:T8"/>
    <mergeCell ref="A8:O8"/>
    <mergeCell ref="T9:T10"/>
    <mergeCell ref="P8:Q8"/>
    <mergeCell ref="Q9:Q10"/>
    <mergeCell ref="M9:M10"/>
    <mergeCell ref="A9:A10"/>
    <mergeCell ref="B9:B10"/>
    <mergeCell ref="C9:C10"/>
    <mergeCell ref="D9:D10"/>
    <mergeCell ref="E9:E10"/>
    <mergeCell ref="F9:F10"/>
    <mergeCell ref="N9:N10"/>
    <mergeCell ref="R9:R10"/>
    <mergeCell ref="S9:S10"/>
    <mergeCell ref="C7:T7"/>
    <mergeCell ref="A7:B7"/>
    <mergeCell ref="A3:B3"/>
    <mergeCell ref="C3:I3"/>
    <mergeCell ref="K3:T3"/>
    <mergeCell ref="A4:B4"/>
    <mergeCell ref="C4:I4"/>
    <mergeCell ref="J4:K4"/>
    <mergeCell ref="L4:T4"/>
    <mergeCell ref="A5:B5"/>
    <mergeCell ref="C5:I5"/>
    <mergeCell ref="J5:K5"/>
    <mergeCell ref="L5:T5"/>
    <mergeCell ref="A6:B6"/>
    <mergeCell ref="C6:I6"/>
    <mergeCell ref="L37:L38"/>
    <mergeCell ref="D37:D38"/>
    <mergeCell ref="L34:L35"/>
    <mergeCell ref="L28:L29"/>
    <mergeCell ref="L30:L33"/>
    <mergeCell ref="D28:D29"/>
  </mergeCells>
  <conditionalFormatting sqref="L28:L29 L34:L38 L11">
    <cfRule type="cellIs" dxfId="7" priority="12" operator="greaterThan">
      <formula>1</formula>
    </cfRule>
  </conditionalFormatting>
  <conditionalFormatting sqref="L15:L18">
    <cfRule type="cellIs" dxfId="6" priority="11" operator="greaterThan">
      <formula>1</formula>
    </cfRule>
  </conditionalFormatting>
  <conditionalFormatting sqref="L19:L20">
    <cfRule type="cellIs" dxfId="5" priority="9" operator="greaterThan">
      <formula>1</formula>
    </cfRule>
    <cfRule type="cellIs" dxfId="4" priority="10" operator="greaterThan">
      <formula>100</formula>
    </cfRule>
  </conditionalFormatting>
  <conditionalFormatting sqref="L21">
    <cfRule type="cellIs" dxfId="3" priority="7" operator="greaterThan">
      <formula>1</formula>
    </cfRule>
    <cfRule type="cellIs" dxfId="2" priority="8" operator="greaterThan">
      <formula>100</formula>
    </cfRule>
  </conditionalFormatting>
  <conditionalFormatting sqref="L25:L27">
    <cfRule type="cellIs" dxfId="1" priority="6" operator="greaterThan">
      <formula>1</formula>
    </cfRule>
  </conditionalFormatting>
  <conditionalFormatting sqref="L30:L31">
    <cfRule type="cellIs" dxfId="0" priority="4" operator="greaterThan">
      <formula>1</formula>
    </cfRule>
  </conditionalFormatting>
  <dataValidations count="5">
    <dataValidation type="date" operator="greaterThanOrEqual" allowBlank="1" showInputMessage="1" showErrorMessage="1" sqref="E39:E43" xr:uid="{00000000-0002-0000-0000-000000000000}">
      <formula1>41426</formula1>
    </dataValidation>
    <dataValidation allowBlank="1" showInputMessage="1" showErrorMessage="1" promptTitle="Validación" prompt="El porcentaje no debe exceder el 100%" sqref="L11 L34:L38 L15:L21 L25:L31" xr:uid="{00000000-0002-0000-0000-000001000000}"/>
    <dataValidation type="date" allowBlank="1" showInputMessage="1" showErrorMessage="1" promptTitle="Validación" prompt="formato DD/MM/AA" sqref="G11:G38" xr:uid="{00000000-0002-0000-0000-000002000000}">
      <formula1>36526</formula1>
      <formula2>44177</formula2>
    </dataValidation>
    <dataValidation operator="greaterThanOrEqual" allowBlank="1" showInputMessage="1" showErrorMessage="1" sqref="E11:E38" xr:uid="{00000000-0002-0000-0000-000003000000}"/>
    <dataValidation type="date" allowBlank="1" showInputMessage="1" showErrorMessage="1" sqref="H11:H38" xr:uid="{00000000-0002-0000-0000-000004000000}">
      <formula1>43466</formula1>
      <formula2>45291</formula2>
    </dataValidation>
  </dataValidations>
  <hyperlinks>
    <hyperlink ref="O15" r:id="rId1" xr:uid="{00000000-0004-0000-0000-000000000000}"/>
    <hyperlink ref="O16" r:id="rId2" xr:uid="{00000000-0004-0000-0000-000001000000}"/>
    <hyperlink ref="O17" r:id="rId3" xr:uid="{00000000-0004-0000-0000-000002000000}"/>
    <hyperlink ref="M25" r:id="rId4" display="http://sig.minjusticia.gov.co/" xr:uid="{00000000-0004-0000-0000-000003000000}"/>
    <hyperlink ref="O28" r:id="rId5" display="https://minjusticiagovco-my.sharepoint.com/:f:/g/personal/marco_martinez_minjusticia_gov_co/Ei9lAlO-Pw9FgoNC0a4ew_QB8afveELWJ8wjODt_Hv-BBw?e=7H2kox" xr:uid="{00000000-0004-0000-0000-000004000000}"/>
    <hyperlink ref="O19" r:id="rId6" xr:uid="{00000000-0004-0000-0000-000005000000}"/>
  </hyperlinks>
  <printOptions horizontalCentered="1" verticalCentered="1"/>
  <pageMargins left="0.70866141732283472" right="0.70866141732283472" top="0.74803149606299213" bottom="0.74803149606299213" header="0.31496062992125984" footer="0.31496062992125984"/>
  <pageSetup paperSize="5" scale="18" orientation="landscape" horizontalDpi="300" verticalDpi="300" r:id="rId7"/>
  <headerFooter>
    <oddHeader>&amp;L&amp;G&amp;C&amp;"Arial,Negrita"&amp;16&amp;K000000
PLAN DE MEJORAMIENTO ARCHIVÍSTICO&amp;RVersión: 02
2016/07/13
&amp;P de &amp;N</oddHeader>
    <oddFooter>&amp;LProceso: Inspección, Vigilancia y Control ICV&amp;RCódigo: ICV-F-06</oddFooter>
  </headerFooter>
  <rowBreaks count="2" manualBreakCount="2">
    <brk id="26" max="16383" man="1"/>
    <brk id="29" max="16383" man="1"/>
  </rowBreaks>
  <ignoredErrors>
    <ignoredError sqref="L34 L36 L19 L37 L38" formulaRange="1"/>
  </ignoredErrors>
  <drawing r:id="rId8"/>
  <legacyDrawing r:id="rId9"/>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7"/>
  <sheetViews>
    <sheetView workbookViewId="0">
      <selection activeCell="C8" sqref="C8"/>
    </sheetView>
  </sheetViews>
  <sheetFormatPr baseColWidth="10" defaultColWidth="11.42578125" defaultRowHeight="15" x14ac:dyDescent="0.25"/>
  <cols>
    <col min="1" max="1" width="11.42578125" style="37"/>
    <col min="2" max="2" width="25.28515625" style="36" bestFit="1" customWidth="1"/>
    <col min="3" max="3" width="58.42578125" style="37" bestFit="1" customWidth="1"/>
    <col min="4" max="16384" width="11.42578125" style="37"/>
  </cols>
  <sheetData>
    <row r="1" spans="2:3" ht="15.75" customHeight="1" x14ac:dyDescent="0.25"/>
    <row r="2" spans="2:3" ht="60" x14ac:dyDescent="0.25">
      <c r="B2" s="38" t="s">
        <v>125</v>
      </c>
      <c r="C2" s="39" t="s">
        <v>126</v>
      </c>
    </row>
    <row r="3" spans="2:3" x14ac:dyDescent="0.25">
      <c r="B3" s="40"/>
      <c r="C3" s="40"/>
    </row>
    <row r="4" spans="2:3" x14ac:dyDescent="0.25">
      <c r="B4" s="202" t="s">
        <v>127</v>
      </c>
      <c r="C4" s="202"/>
    </row>
    <row r="5" spans="2:3" ht="30" x14ac:dyDescent="0.25">
      <c r="B5" s="38" t="s">
        <v>128</v>
      </c>
      <c r="C5" s="39" t="s">
        <v>129</v>
      </c>
    </row>
    <row r="6" spans="2:3" ht="30" x14ac:dyDescent="0.25">
      <c r="B6" s="38" t="s">
        <v>130</v>
      </c>
      <c r="C6" s="39" t="s">
        <v>131</v>
      </c>
    </row>
    <row r="7" spans="2:3" ht="45" x14ac:dyDescent="0.25">
      <c r="B7" s="38" t="s">
        <v>132</v>
      </c>
      <c r="C7" s="39" t="s">
        <v>133</v>
      </c>
    </row>
    <row r="8" spans="2:3" ht="30" x14ac:dyDescent="0.25">
      <c r="B8" s="38" t="s">
        <v>134</v>
      </c>
      <c r="C8" s="39" t="s">
        <v>135</v>
      </c>
    </row>
    <row r="9" spans="2:3" ht="120" x14ac:dyDescent="0.25">
      <c r="B9" s="38" t="s">
        <v>136</v>
      </c>
      <c r="C9" s="39" t="s">
        <v>137</v>
      </c>
    </row>
    <row r="10" spans="2:3" ht="30" x14ac:dyDescent="0.25">
      <c r="B10" s="38" t="s">
        <v>138</v>
      </c>
      <c r="C10" s="39" t="s">
        <v>139</v>
      </c>
    </row>
    <row r="11" spans="2:3" ht="45" x14ac:dyDescent="0.25">
      <c r="B11" s="38" t="s">
        <v>140</v>
      </c>
      <c r="C11" s="39" t="s">
        <v>141</v>
      </c>
    </row>
    <row r="12" spans="2:3" ht="30" x14ac:dyDescent="0.25">
      <c r="B12" s="38" t="s">
        <v>142</v>
      </c>
      <c r="C12" s="41" t="s">
        <v>143</v>
      </c>
    </row>
    <row r="13" spans="2:3" ht="45" x14ac:dyDescent="0.25">
      <c r="B13" s="38" t="s">
        <v>144</v>
      </c>
      <c r="C13" s="39" t="s">
        <v>145</v>
      </c>
    </row>
    <row r="14" spans="2:3" x14ac:dyDescent="0.25">
      <c r="B14" s="38" t="s">
        <v>146</v>
      </c>
      <c r="C14" s="41" t="s">
        <v>147</v>
      </c>
    </row>
    <row r="15" spans="2:3" ht="45" x14ac:dyDescent="0.25">
      <c r="B15" s="38" t="s">
        <v>148</v>
      </c>
      <c r="C15" s="39" t="s">
        <v>149</v>
      </c>
    </row>
    <row r="16" spans="2:3" ht="64.5" customHeight="1" x14ac:dyDescent="0.25">
      <c r="B16" s="198" t="s">
        <v>150</v>
      </c>
      <c r="C16" s="199"/>
    </row>
    <row r="17" spans="2:3" ht="64.5" customHeight="1" x14ac:dyDescent="0.25">
      <c r="B17" s="200"/>
      <c r="C17" s="201"/>
    </row>
  </sheetData>
  <mergeCells count="2">
    <mergeCell ref="B16:C17"/>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2TV4CCKVFCYA-2105455012-67</_dlc_DocId>
    <_dlc_DocIdUrl xmlns="81cc8fc0-8d1e-4295-8f37-5d076116407c">
      <Url>https://www.minjusticia.gov.co/transparencia/_layouts/15/DocIdRedir.aspx?ID=2TV4CCKVFCYA-2105455012-67</Url>
      <Description>2TV4CCKVFCYA-2105455012-67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212E21-CD43-4EEA-98A9-7249E80D0C7C}"/>
</file>

<file path=customXml/itemProps2.xml><?xml version="1.0" encoding="utf-8"?>
<ds:datastoreItem xmlns:ds="http://schemas.openxmlformats.org/officeDocument/2006/customXml" ds:itemID="{E5602247-2233-4DBD-B2BA-05F4EBDB27D7}"/>
</file>

<file path=customXml/itemProps3.xml><?xml version="1.0" encoding="utf-8"?>
<ds:datastoreItem xmlns:ds="http://schemas.openxmlformats.org/officeDocument/2006/customXml" ds:itemID="{81A1F4B1-7750-4310-9F52-2F81FC9A5D08}"/>
</file>

<file path=customXml/itemProps4.xml><?xml version="1.0" encoding="utf-8"?>
<ds:datastoreItem xmlns:ds="http://schemas.openxmlformats.org/officeDocument/2006/customXml" ds:itemID="{43C06D43-A79D-4D6A-B316-050917A19B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PMA</vt:lpstr>
      <vt:lpstr>Instructivo PMA</vt:lpstr>
      <vt:lpstr>PMA!Títulos_a_imprimir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YENNI MARCELA GASCA MUETE</dc:creator>
  <cp:keywords/>
  <dc:description/>
  <cp:lastModifiedBy>minjusticia</cp:lastModifiedBy>
  <cp:revision/>
  <dcterms:created xsi:type="dcterms:W3CDTF">2016-07-06T19:37:36Z</dcterms:created>
  <dcterms:modified xsi:type="dcterms:W3CDTF">2021-06-29T15:28:56Z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Order">
    <vt:r8>1200</vt:r8>
  </property>
  <property fmtid="{D5CDD505-2E9C-101B-9397-08002B2CF9AE}" pid="4" name="_dlc_DocIdItemGuid">
    <vt:lpwstr>4d6c77ca-1e2f-42ce-aedd-ef035aa9a9c1</vt:lpwstr>
  </property>
</Properties>
</file>