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<sst xmlns="http://schemas.openxmlformats.org/spreadsheetml/2006/main" count="1132" uniqueCount="177">
  <si>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</si>
  <si>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</si>
  <si>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</si>
  <si>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</si>
  <si>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</si>
  <si>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</si>
  <si>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</si>
  <si>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</si>
  <si>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</si>
  <si>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</si>
  <si>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</si>
  <si>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</si>
  <si>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</si>
  <si>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</si>
  <si>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</si>
  <si>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</si>
  <si>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</si>
  <si>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</si>
  <si>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</si>
  <si>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</si>
  <si>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</si>
  <si>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</si>
  <si>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</si>
  <si>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</si>
  <si>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</si>
  <si>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</si>
  <si>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</si>
  <si>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</si>
  <si>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</si>
  <si>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</si>
  <si>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</si>
  <si>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</si>
  <si>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</si>
  <si>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</si>
  <si>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</si>
  <si>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</si>
  <si>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</si>
  <si>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</si>
  <si>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</si>
  <si>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</si>
  <si>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</si>
  <si>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</si>
  <si>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</si>
  <si>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</si>
  <si>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</si>
  <si>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</si>
  <si>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</si>
  <si>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</si>
  <si>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</si>
  <si>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</si>
  <si>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</si>
  <si>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</si>
  <si>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</si>
  <si>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</si>
  <si>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</si>
  <si>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</si>
  <si>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</si>
  <si>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</si>
  <si>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</si>
  <si>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</si>
  <si>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</si>
  <si>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</si>
  <si>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</si>
  <si>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</si>
  <si>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</si>
  <si>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</si>
  <si>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</si>
  <si>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</si>
  <si>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</si>
  <si>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</si>
  <si>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</si>
  <si>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</si>
  <si>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</si>
  <si>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</si>
  <si>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</si>
  <si>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</si>
  <si>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</si>
  <si>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</si>
  <si>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</si>
  <si>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</si>
  <si>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</si>
  <si>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</si>
  <si>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</si>
  <si>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</si>
  <si>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</si>
  <si>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</si>
  <si>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</si>
  <si>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</si>
  <si>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</si>
  <si>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</si>
  <si>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</si>
  <si>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</si>
  <si>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</si>
  <si>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</si>
  <si>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</si>
  <si>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</si>
  <si>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</si>
  <si>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</si>
  <si>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</si>
  <si>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</si>
  <si>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</si>
  <si>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</si>
  <si>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</si>
  <si>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</si>
  <si>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</si>
  <si>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</si>
  <si>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</si>
  <si>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</si>
  <si>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</si>
  <si>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</si>
  <si>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</si>
  <si>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</si>
  <si>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</si>
  <si>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</si>
  <si>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</si>
  <si>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</si>
  <si>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</si>
  <si>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</si>
  <si>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</si>
  <si>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</si>
  <si>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</si>
  <si>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</si>
  <si>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</si>
  <si>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</si>
  <si>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</si>
  <si>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</si>
  <si>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</si>
  <si>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</si>
  <si>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</si>
  <si>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</si>
  <si>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</si>
  <si>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</si>
  <si>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</si>
  <si>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</si>
  <si>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</si>
  <si>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</si>
  <si>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</si>
  <si>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</si>
  <si>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</si>
  <si>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</si>
  <si>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</si>
  <si>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</si>
  <si>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</si>
  <si>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</si>
  <si>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</si>
  <si>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</si>
  <si>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</si>
  <si>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</si>
  <si>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</si>
  <si>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</si>
  <si>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</si>
  <si>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</si>
  <si>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</si>
  <si>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</si>
  <si>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</si>
  <si>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</si>
  <si>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</si>
  <si>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</si>
  <si>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</si>
  <si>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</si>
  <si>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</si>
  <si>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</si>
  <si>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</si>
  <si>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</si>
  <si>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</si>
  <si>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</si>
  <si>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</si>
  <si>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</si>
  <si>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</si>
  <si>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</si>
  <si>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</si>
  <si>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</si>
  <si>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</si>
  <si>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</si>
  <si>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Enero-Julio</t>
  </si>
  <si>
    <t>AUXILIO FUNERARIO (OTRAS PRESTACIONES DE JUBILACIÓN)</t>
  </si>
  <si>
    <t>Reservas Presupuestales a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</si>
</sst>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opLeftCell="D67" workbookViewId="0">
      <selection activeCell="A3" sqref="A3:V73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 x14ac:dyDescent="0.25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 x14ac:dyDescent="0.25">
      <c r="A3" s="49" t="s">
        <v>18</v>
      </c>
      <c r="B3" s="49" t="s">
        <v>174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 x14ac:dyDescent="0.25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 x14ac:dyDescent="0.2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488824000</v>
      </c>
      <c r="U5" s="51">
        <v>488824000</v>
      </c>
      <c r="V5" s="51">
        <v>488824000</v>
      </c>
    </row>
    <row r="6" spans="1:22" ht="22.5" x14ac:dyDescent="0.2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454543420</v>
      </c>
      <c r="U6" s="51">
        <v>454543420</v>
      </c>
      <c r="V6" s="51">
        <v>454543420</v>
      </c>
    </row>
    <row r="7" spans="1:22" ht="22.5" x14ac:dyDescent="0.2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1343453108.8199999</v>
      </c>
      <c r="T7" s="51">
        <v>848457382.42999995</v>
      </c>
      <c r="U7" s="51">
        <v>848410912.42999995</v>
      </c>
      <c r="V7" s="51">
        <v>848410912.42999995</v>
      </c>
    </row>
    <row r="8" spans="1:22" ht="22.5" x14ac:dyDescent="0.2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32819055</v>
      </c>
      <c r="T8" s="51">
        <v>11589055</v>
      </c>
      <c r="U8" s="51">
        <v>11589055</v>
      </c>
      <c r="V8" s="51">
        <v>11589055</v>
      </c>
    </row>
    <row r="9" spans="1:22" ht="22.5" x14ac:dyDescent="0.2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2191640</v>
      </c>
      <c r="V9" s="51">
        <v>2191640</v>
      </c>
    </row>
    <row r="10" spans="1:22" ht="45" x14ac:dyDescent="0.2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3681289898</v>
      </c>
      <c r="U10" s="51">
        <v>3681289898</v>
      </c>
      <c r="V10" s="51">
        <v>3681289898</v>
      </c>
    </row>
    <row r="11" spans="1:22" ht="56.25" x14ac:dyDescent="0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686220220</v>
      </c>
      <c r="U11" s="51">
        <v>686220220</v>
      </c>
      <c r="V11" s="51">
        <v>686220220</v>
      </c>
    </row>
    <row r="12" spans="1:22" ht="33.75" x14ac:dyDescent="0.2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235824800</v>
      </c>
      <c r="U12" s="51">
        <v>235824800</v>
      </c>
      <c r="V12" s="51">
        <v>235824800</v>
      </c>
    </row>
    <row r="13" spans="1:22" ht="33.75" x14ac:dyDescent="0.2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40000000</v>
      </c>
      <c r="U13" s="51">
        <v>40000000</v>
      </c>
      <c r="V13" s="51">
        <v>40000000</v>
      </c>
    </row>
    <row r="14" spans="1:22" ht="33.75" x14ac:dyDescent="0.2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611750000</v>
      </c>
      <c r="U14" s="51">
        <v>611750000</v>
      </c>
      <c r="V14" s="51">
        <v>611750000</v>
      </c>
    </row>
    <row r="15" spans="1:22" ht="45" x14ac:dyDescent="0.2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84162666</v>
      </c>
      <c r="U15" s="51">
        <v>84162666</v>
      </c>
      <c r="V15" s="51">
        <v>84162666</v>
      </c>
    </row>
    <row r="16" spans="1:22" ht="33.75" x14ac:dyDescent="0.2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50000000</v>
      </c>
      <c r="V16" s="51">
        <v>50000000</v>
      </c>
    </row>
    <row r="17" spans="1:22" ht="67.5" x14ac:dyDescent="0.2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1184319264.45</v>
      </c>
      <c r="U17" s="51">
        <v>1184319264.45</v>
      </c>
      <c r="V17" s="51">
        <v>1184319264.45</v>
      </c>
    </row>
    <row r="18" spans="1:22" ht="45" x14ac:dyDescent="0.2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133548000</v>
      </c>
      <c r="V18" s="51">
        <v>133548000</v>
      </c>
    </row>
    <row r="19" spans="1:22" ht="45" x14ac:dyDescent="0.2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405555747</v>
      </c>
      <c r="V19" s="51">
        <v>405555747</v>
      </c>
    </row>
    <row r="20" spans="1:22" ht="78.75" x14ac:dyDescent="0.2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64970734.590000004</v>
      </c>
      <c r="U20" s="51">
        <v>64970734.590000004</v>
      </c>
      <c r="V20" s="51">
        <v>64970734.590000004</v>
      </c>
    </row>
    <row r="21" spans="1:22" ht="78.75" x14ac:dyDescent="0.2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612382453</v>
      </c>
      <c r="U21" s="51">
        <v>612382453</v>
      </c>
      <c r="V21" s="51">
        <v>612382453</v>
      </c>
    </row>
    <row r="22" spans="1:22" ht="22.5" x14ac:dyDescent="0.2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782168794.19000006</v>
      </c>
      <c r="U22" s="51">
        <v>782168794.19000006</v>
      </c>
      <c r="V22" s="51">
        <v>782168794.19000006</v>
      </c>
    </row>
    <row r="23" spans="1:22" ht="22.5" x14ac:dyDescent="0.2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6308888976.3900003</v>
      </c>
      <c r="T23" s="51">
        <v>2876643347.9000001</v>
      </c>
      <c r="U23" s="51">
        <v>2856762731.9000001</v>
      </c>
      <c r="V23" s="51">
        <v>2856762731.9000001</v>
      </c>
    </row>
    <row r="24" spans="1:22" ht="22.5" x14ac:dyDescent="0.2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45578190</v>
      </c>
      <c r="U24" s="51">
        <v>45578190</v>
      </c>
      <c r="V24" s="51">
        <v>45578190</v>
      </c>
    </row>
    <row r="25" spans="1:22" ht="22.5" x14ac:dyDescent="0.2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533692482.95999998</v>
      </c>
      <c r="T25" s="51">
        <v>528279457.29000002</v>
      </c>
      <c r="U25" s="51">
        <v>528279457.29000002</v>
      </c>
      <c r="V25" s="51">
        <v>528279457.29000002</v>
      </c>
    </row>
    <row r="26" spans="1:22" ht="22.5" x14ac:dyDescent="0.2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175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 x14ac:dyDescent="0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1108862020.71</v>
      </c>
      <c r="T27" s="51">
        <v>417114857.43000001</v>
      </c>
      <c r="U27" s="51">
        <v>417114857.43000001</v>
      </c>
      <c r="V27" s="51">
        <v>417114857.43000001</v>
      </c>
    </row>
    <row r="28" spans="1:22" ht="45" x14ac:dyDescent="0.2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7597834863</v>
      </c>
      <c r="U28" s="51">
        <v>6832812185</v>
      </c>
      <c r="V28" s="51">
        <v>6832812185</v>
      </c>
    </row>
    <row r="29" spans="1:22" ht="45" x14ac:dyDescent="0.2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1772332581.3599999</v>
      </c>
      <c r="T29" s="51">
        <v>1723030035.6600001</v>
      </c>
      <c r="U29" s="51">
        <v>1723030035.6600001</v>
      </c>
      <c r="V29" s="51">
        <v>1723030035.6600001</v>
      </c>
    </row>
    <row r="30" spans="1:22" ht="56.25" x14ac:dyDescent="0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6995615817.5500002</v>
      </c>
      <c r="U30" s="51">
        <v>6875525122.5500002</v>
      </c>
      <c r="V30" s="51">
        <v>6875525122.5500002</v>
      </c>
    </row>
    <row r="31" spans="1:22" ht="56.25" x14ac:dyDescent="0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</v>
      </c>
      <c r="T31" s="51">
        <v>17895200</v>
      </c>
      <c r="U31" s="51">
        <v>17895200</v>
      </c>
      <c r="V31" s="51">
        <v>17895200</v>
      </c>
    </row>
    <row r="32" spans="1:22" ht="67.5" x14ac:dyDescent="0.2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99238623</v>
      </c>
      <c r="T32" s="51">
        <v>99238622.989999995</v>
      </c>
      <c r="U32" s="51">
        <v>99238622.989999995</v>
      </c>
      <c r="V32" s="51">
        <v>99238622.989999995</v>
      </c>
    </row>
    <row r="33" spans="1:22" ht="67.5" x14ac:dyDescent="0.2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3056845238.1900001</v>
      </c>
      <c r="T33" s="51">
        <v>1899052067.55</v>
      </c>
      <c r="U33" s="51">
        <v>1899052067.55</v>
      </c>
      <c r="V33" s="51">
        <v>1899052067.55</v>
      </c>
    </row>
    <row r="34" spans="1:22" ht="33.75" x14ac:dyDescent="0.2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2529314120.7800002</v>
      </c>
      <c r="T34" s="51">
        <v>338907488.88999999</v>
      </c>
      <c r="U34" s="51">
        <v>338907488.88999999</v>
      </c>
      <c r="V34" s="51">
        <v>338907488.88999999</v>
      </c>
    </row>
    <row r="35" spans="1:22" ht="33.75" x14ac:dyDescent="0.2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11595999</v>
      </c>
      <c r="T35" s="51">
        <v>6180259</v>
      </c>
      <c r="U35" s="51">
        <v>6180259</v>
      </c>
      <c r="V35" s="51">
        <v>6180259</v>
      </c>
    </row>
    <row r="36" spans="1:22" ht="33.75" x14ac:dyDescent="0.2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634200</v>
      </c>
      <c r="U36" s="51">
        <v>634200</v>
      </c>
      <c r="V36" s="51">
        <v>634200</v>
      </c>
    </row>
    <row r="37" spans="1:22" ht="33.75" x14ac:dyDescent="0.2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316151042.67000002</v>
      </c>
      <c r="T37" s="51">
        <v>314561247.37</v>
      </c>
      <c r="U37" s="51">
        <v>314561247.37</v>
      </c>
      <c r="V37" s="51">
        <v>314561247.37</v>
      </c>
    </row>
    <row r="38" spans="1:22" ht="33.75" x14ac:dyDescent="0.2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699961049</v>
      </c>
    </row>
    <row r="39" spans="1:22" ht="33.75" x14ac:dyDescent="0.2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67597200</v>
      </c>
    </row>
    <row r="40" spans="1:22" ht="33.75" x14ac:dyDescent="0.2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85309471.530000001</v>
      </c>
      <c r="U40" s="51">
        <v>85309471.530000001</v>
      </c>
      <c r="V40" s="51">
        <v>85309471.530000001</v>
      </c>
    </row>
    <row r="41" spans="1:22" ht="33.75" x14ac:dyDescent="0.2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9113760680.0799999</v>
      </c>
      <c r="T41" s="51">
        <v>8406357858.3100004</v>
      </c>
      <c r="U41" s="51">
        <v>8405210844.0600004</v>
      </c>
      <c r="V41" s="51">
        <v>8404172321.0600004</v>
      </c>
    </row>
    <row r="42" spans="1:22" ht="33.75" x14ac:dyDescent="0.2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360484735.50999999</v>
      </c>
      <c r="U42" s="51">
        <v>351166242.50999999</v>
      </c>
      <c r="V42" s="51">
        <v>351166242.50999999</v>
      </c>
    </row>
    <row r="43" spans="1:22" ht="33.75" x14ac:dyDescent="0.2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787530770.44000006</v>
      </c>
      <c r="T43" s="51">
        <v>784762172.26999998</v>
      </c>
      <c r="U43" s="51">
        <v>748847172.26999998</v>
      </c>
      <c r="V43" s="51">
        <v>748847172.26999998</v>
      </c>
    </row>
    <row r="44" spans="1:22" ht="33.75" x14ac:dyDescent="0.2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92828927</v>
      </c>
      <c r="U44" s="51">
        <v>92828927</v>
      </c>
      <c r="V44" s="51">
        <v>92828927</v>
      </c>
    </row>
    <row r="45" spans="1:22" ht="45" x14ac:dyDescent="0.2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57674543.079999998</v>
      </c>
      <c r="U45" s="51">
        <v>57674543.079999998</v>
      </c>
      <c r="V45" s="51">
        <v>57674543.079999998</v>
      </c>
    </row>
    <row r="46" spans="1:22" ht="33.75" x14ac:dyDescent="0.2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16341824719.35</v>
      </c>
      <c r="T46" s="51">
        <v>16227786986.35</v>
      </c>
      <c r="U46" s="51">
        <v>16227786986.35</v>
      </c>
      <c r="V46" s="51">
        <v>16227786986.35</v>
      </c>
    </row>
    <row r="47" spans="1:22" ht="33.75" x14ac:dyDescent="0.2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1052673613.3</v>
      </c>
      <c r="V47" s="51">
        <v>1052673613.3</v>
      </c>
    </row>
    <row r="48" spans="1:22" ht="33.75" x14ac:dyDescent="0.2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3202907234.6399999</v>
      </c>
      <c r="T48" s="51">
        <v>3201681622.9099998</v>
      </c>
      <c r="U48" s="51">
        <v>3185219138.9099998</v>
      </c>
      <c r="V48" s="51">
        <v>3132831477.9099998</v>
      </c>
    </row>
    <row r="49" spans="1:22" ht="33.75" x14ac:dyDescent="0.2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220178775.08000001</v>
      </c>
      <c r="U49" s="51">
        <v>219930375.08000001</v>
      </c>
      <c r="V49" s="51">
        <v>219930375.08000001</v>
      </c>
    </row>
    <row r="50" spans="1:22" ht="33.75" x14ac:dyDescent="0.2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69638520</v>
      </c>
      <c r="T50" s="51">
        <v>68111864</v>
      </c>
      <c r="U50" s="51">
        <v>68111864</v>
      </c>
      <c r="V50" s="51">
        <v>68111864</v>
      </c>
    </row>
    <row r="51" spans="1:22" ht="112.5" x14ac:dyDescent="0.2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358399800</v>
      </c>
      <c r="U51" s="51">
        <v>358399800</v>
      </c>
      <c r="V51" s="51">
        <v>358399800</v>
      </c>
    </row>
    <row r="52" spans="1:22" ht="33.75" x14ac:dyDescent="0.2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140000000</v>
      </c>
      <c r="U52" s="51">
        <v>140000000</v>
      </c>
      <c r="V52" s="51">
        <v>140000000</v>
      </c>
    </row>
    <row r="53" spans="1:22" ht="56.25" x14ac:dyDescent="0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32390030.399999999</v>
      </c>
    </row>
    <row r="54" spans="1:22" ht="56.25" x14ac:dyDescent="0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79361016.230000004</v>
      </c>
      <c r="U54" s="51">
        <v>79361016.230000004</v>
      </c>
      <c r="V54" s="51">
        <v>79361016.230000004</v>
      </c>
    </row>
    <row r="55" spans="1:22" ht="33.75" x14ac:dyDescent="0.2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 x14ac:dyDescent="0.2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 x14ac:dyDescent="0.2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 x14ac:dyDescent="0.2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235554798.65000001</v>
      </c>
      <c r="U58" s="51">
        <v>235554798.65000001</v>
      </c>
      <c r="V58" s="51">
        <v>235554798.65000001</v>
      </c>
    </row>
    <row r="59" spans="1:22" ht="33.75" x14ac:dyDescent="0.2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6518645903.5</v>
      </c>
      <c r="U59" s="51">
        <v>2044259213.5</v>
      </c>
      <c r="V59" s="51">
        <v>2044259213.5</v>
      </c>
    </row>
    <row r="60" spans="1:22" ht="33.75" x14ac:dyDescent="0.2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6377680385.1099997</v>
      </c>
      <c r="T60" s="51">
        <v>5744137235.9700003</v>
      </c>
      <c r="U60" s="51">
        <v>5737932452.1800003</v>
      </c>
      <c r="V60" s="51">
        <v>5737932452.1800003</v>
      </c>
    </row>
    <row r="61" spans="1:22" ht="33.75" x14ac:dyDescent="0.2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501109465.54000002</v>
      </c>
      <c r="U61" s="51">
        <v>501109465.54000002</v>
      </c>
      <c r="V61" s="51">
        <v>501109465.54000002</v>
      </c>
    </row>
    <row r="62" spans="1:22" ht="45" x14ac:dyDescent="0.2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0</v>
      </c>
      <c r="U62" s="51">
        <v>0</v>
      </c>
      <c r="V62" s="51">
        <v>0</v>
      </c>
    </row>
    <row r="63" spans="1:22" ht="45" x14ac:dyDescent="0.2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0</v>
      </c>
      <c r="U63" s="51">
        <v>0</v>
      </c>
      <c r="V63" s="51">
        <v>0</v>
      </c>
    </row>
    <row r="64" spans="1:22" ht="33.75" x14ac:dyDescent="0.2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155811801641.25</v>
      </c>
      <c r="T64" s="51">
        <v>109876382468.60001</v>
      </c>
      <c r="U64" s="51">
        <v>101630017778.48</v>
      </c>
      <c r="V64" s="51">
        <v>101630017778.48</v>
      </c>
    </row>
    <row r="65" spans="1:22" ht="33.75" x14ac:dyDescent="0.2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 x14ac:dyDescent="0.2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 x14ac:dyDescent="0.2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 x14ac:dyDescent="0.2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245320256219.03</v>
      </c>
      <c r="T68" s="51">
        <v>9415136195.3099995</v>
      </c>
      <c r="U68" s="51">
        <v>9122851280.8199997</v>
      </c>
      <c r="V68" s="51">
        <v>9122851280.8199997</v>
      </c>
    </row>
    <row r="69" spans="1:22" ht="45" x14ac:dyDescent="0.2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13667700892.17</v>
      </c>
      <c r="U69" s="51">
        <v>10885412753.57</v>
      </c>
      <c r="V69" s="51">
        <v>10885412753.57</v>
      </c>
    </row>
    <row r="70" spans="1:22" ht="78.75" x14ac:dyDescent="0.2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0</v>
      </c>
      <c r="U70" s="51">
        <v>0</v>
      </c>
      <c r="V70" s="51">
        <v>0</v>
      </c>
    </row>
    <row r="71" spans="1:22" ht="56.25" x14ac:dyDescent="0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 x14ac:dyDescent="0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507752614</v>
      </c>
      <c r="U72" s="51">
        <v>507752614</v>
      </c>
      <c r="V72" s="51">
        <v>507752614</v>
      </c>
    </row>
    <row r="73" spans="1:22" x14ac:dyDescent="0.25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661592179724.13</v>
      </c>
      <c r="T73" s="51">
        <v>212197013219.14999</v>
      </c>
      <c r="U73" s="51">
        <v>195427352151.89999</v>
      </c>
      <c r="V73" s="51">
        <v>195373925967.89999</v>
      </c>
    </row>
    <row r="74" spans="1:22" x14ac:dyDescent="0.25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zoomScale="80" zoomScaleNormal="80" workbookViewId="0">
      <selection activeCell="G31" sqref="G31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52" t="s">
        <v>176</v>
      </c>
      <c r="E8" s="52"/>
      <c r="F8" s="52"/>
      <c r="G8" s="52"/>
    </row>
    <row r="12" spans="2:7" s="11" customFormat="1" ht="21" customHeight="1" x14ac:dyDescent="0.35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312721969443.12994</v>
      </c>
      <c r="D16" s="15">
        <f>+D17+D18+D19+D20+D21</f>
        <v>165485070052.92999</v>
      </c>
      <c r="E16" s="31">
        <f>+D16/C16</f>
        <v>0.52917634903493493</v>
      </c>
      <c r="F16" s="15">
        <f>+F17+F18+F19+F20+F21</f>
        <v>152621669227.76999</v>
      </c>
      <c r="G16" s="31">
        <f>+F16/C16</f>
        <v>0.48804268372812548</v>
      </c>
    </row>
    <row r="17" spans="2:7" s="1" customFormat="1" ht="18" customHeight="1" x14ac:dyDescent="0.25">
      <c r="B17" s="18" t="s">
        <v>7</v>
      </c>
      <c r="C17" s="28">
        <f>+C39+C79+C101</f>
        <v>869908924.67000008</v>
      </c>
      <c r="D17" s="28">
        <f>+D39+D79+D101</f>
        <v>861549989.37</v>
      </c>
      <c r="E17" s="32">
        <f>+D17/C17</f>
        <v>0.99039102248184085</v>
      </c>
      <c r="F17" s="28">
        <f>+F39+F79+F101</f>
        <v>861549989.37</v>
      </c>
      <c r="G17" s="32">
        <f>+F17/C17</f>
        <v>0.99039102248184085</v>
      </c>
    </row>
    <row r="18" spans="2:7" s="1" customFormat="1" ht="18" customHeight="1" x14ac:dyDescent="0.25">
      <c r="B18" s="18" t="s">
        <v>12</v>
      </c>
      <c r="C18" s="28">
        <f>+C40+C60+C80+C102</f>
        <v>35289284151.059998</v>
      </c>
      <c r="D18" s="28">
        <f>+D40+D60+D80+D102</f>
        <v>28166417364.82</v>
      </c>
      <c r="E18" s="32">
        <f t="shared" ref="E18:E21" si="0">+D18/C18</f>
        <v>0.79815779895818473</v>
      </c>
      <c r="F18" s="28">
        <f>+F40+F60+F80+F102</f>
        <v>23654394774.779999</v>
      </c>
      <c r="G18" s="32">
        <f t="shared" ref="G18:G21" si="1">+F18/C18</f>
        <v>0.67029964885443793</v>
      </c>
    </row>
    <row r="19" spans="2:7" s="1" customFormat="1" ht="18" customHeight="1" x14ac:dyDescent="0.25">
      <c r="B19" s="18" t="s">
        <v>13</v>
      </c>
      <c r="C19" s="28">
        <f>+C41+C61+C81+C103</f>
        <v>273068654422.46997</v>
      </c>
      <c r="D19" s="28">
        <f>+D41+D61+D81+D103</f>
        <v>132967130436.75</v>
      </c>
      <c r="E19" s="32">
        <f t="shared" si="0"/>
        <v>0.48693663034290963</v>
      </c>
      <c r="F19" s="28">
        <f>+F41+F61+F81+F103</f>
        <v>124684850746.62999</v>
      </c>
      <c r="G19" s="32">
        <f t="shared" si="1"/>
        <v>0.45660623702978215</v>
      </c>
    </row>
    <row r="20" spans="2:7" s="21" customFormat="1" ht="24.95" customHeight="1" x14ac:dyDescent="0.25">
      <c r="B20" s="18" t="s">
        <v>8</v>
      </c>
      <c r="C20" s="28">
        <f t="shared" ref="C20:D20" si="2">+C82</f>
        <v>3424483424.9299998</v>
      </c>
      <c r="D20" s="28">
        <f t="shared" si="2"/>
        <v>3421860397.9899998</v>
      </c>
      <c r="E20" s="32">
        <f t="shared" si="0"/>
        <v>0.99923403719203174</v>
      </c>
      <c r="F20" s="28">
        <f>+F82</f>
        <v>3352761852.9899998</v>
      </c>
      <c r="G20" s="32">
        <f t="shared" si="1"/>
        <v>0.97905623621423543</v>
      </c>
    </row>
    <row r="21" spans="2:7" s="1" customFormat="1" ht="30" customHeight="1" x14ac:dyDescent="0.3">
      <c r="B21" s="19" t="s">
        <v>14</v>
      </c>
      <c r="C21" s="30">
        <f>+C83</f>
        <v>69638520</v>
      </c>
      <c r="D21" s="30">
        <f>+D83</f>
        <v>68111864</v>
      </c>
      <c r="E21" s="32">
        <f t="shared" si="0"/>
        <v>0.97807742037022039</v>
      </c>
      <c r="F21" s="28">
        <f>+F83</f>
        <v>68111864</v>
      </c>
      <c r="G21" s="32">
        <f t="shared" si="1"/>
        <v>0.97807742037022039</v>
      </c>
    </row>
    <row r="22" spans="2:7" s="5" customFormat="1" ht="18" x14ac:dyDescent="0.25">
      <c r="B22" s="14" t="s">
        <v>9</v>
      </c>
      <c r="C22" s="15">
        <f>+C42+C62+C84+C104</f>
        <v>348870210281</v>
      </c>
      <c r="D22" s="15">
        <f>+D42+D62+D84+D104</f>
        <v>46711943166.220001</v>
      </c>
      <c r="E22" s="31">
        <f>+D22/C22</f>
        <v>0.13389490357630573</v>
      </c>
      <c r="F22" s="15">
        <f>+F42+F62+F84+F104</f>
        <v>42752256740.130005</v>
      </c>
      <c r="G22" s="31">
        <f>+F22/C22</f>
        <v>0.12254487623261068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661592179724.12988</v>
      </c>
      <c r="D24" s="17">
        <f>+D22+D16</f>
        <v>212197013219.14999</v>
      </c>
      <c r="E24" s="34">
        <f>+D24/C24</f>
        <v>0.32073688251217197</v>
      </c>
      <c r="F24" s="17">
        <f>+F22+F16</f>
        <v>195373925967.89999</v>
      </c>
      <c r="G24" s="34">
        <f>+F24/C24</f>
        <v>0.29530869915869751</v>
      </c>
    </row>
    <row r="26" spans="2:7" x14ac:dyDescent="0.25">
      <c r="C26" s="12"/>
      <c r="D26" s="12"/>
      <c r="E26" s="12"/>
      <c r="F26" s="12"/>
      <c r="G26" s="12"/>
    </row>
    <row r="27" spans="2:7" x14ac:dyDescent="0.25">
      <c r="C27" s="12"/>
      <c r="D27" s="12"/>
      <c r="E27" s="12"/>
      <c r="F27" s="12"/>
      <c r="G27" s="12"/>
    </row>
    <row r="32" spans="2:7" ht="24" x14ac:dyDescent="0.35">
      <c r="B32" s="6"/>
      <c r="C32" s="13"/>
      <c r="D32" s="52" t="s">
        <v>176</v>
      </c>
      <c r="E32" s="52"/>
      <c r="F32" s="52"/>
      <c r="G32" s="52"/>
    </row>
    <row r="36" spans="2:7" x14ac:dyDescent="0.25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 x14ac:dyDescent="0.3">
      <c r="B37" s="8"/>
      <c r="C37" s="8"/>
      <c r="D37" s="8"/>
      <c r="E37" s="8"/>
      <c r="F37" s="8"/>
      <c r="G37" s="8"/>
    </row>
    <row r="38" spans="2:7" ht="18" x14ac:dyDescent="0.25">
      <c r="B38" s="22" t="s">
        <v>6</v>
      </c>
      <c r="C38" s="23">
        <f>+C39+C40+C41</f>
        <v>6861526847.8199997</v>
      </c>
      <c r="D38" s="23">
        <f>+D39+D40+D41</f>
        <v>6173115615.4300003</v>
      </c>
      <c r="E38" s="35">
        <f>+D38/C38</f>
        <v>0.89967083891703825</v>
      </c>
      <c r="F38" s="23">
        <f>+F39+F40+F41</f>
        <v>6173069145.4300003</v>
      </c>
      <c r="G38" s="35">
        <f>+F38/C38</f>
        <v>0.89966406637194285</v>
      </c>
    </row>
    <row r="39" spans="2:7" ht="16.5" x14ac:dyDescent="0.2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 x14ac:dyDescent="0.25">
      <c r="B40" s="18" t="s">
        <v>12</v>
      </c>
      <c r="C40" s="29">
        <f>SUM('REP_EPG034_EjecucionPresupu (2'!S6:S8)</f>
        <v>1830815583.8199999</v>
      </c>
      <c r="D40" s="29">
        <f>SUM('REP_EPG034_EjecucionPresupu (2'!T6:T8)</f>
        <v>1314589857.4299998</v>
      </c>
      <c r="E40" s="36">
        <f>+D40/C40</f>
        <v>0.7180351036160102</v>
      </c>
      <c r="F40" s="29">
        <f>SUM('REP_EPG034_EjecucionPresupu (2'!V6:V8)</f>
        <v>1314543387.4299998</v>
      </c>
      <c r="G40" s="36">
        <f>+F40/C40</f>
        <v>0.71800972148554842</v>
      </c>
    </row>
    <row r="41" spans="2:7" ht="18" customHeight="1" x14ac:dyDescent="0.25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4369701758</v>
      </c>
      <c r="E41" s="36">
        <f>+D41/C41</f>
        <v>0.96208943639689604</v>
      </c>
      <c r="F41" s="29">
        <f>SUM('REP_EPG034_EjecucionPresupu (2'!V9:V11)</f>
        <v>4369701758</v>
      </c>
      <c r="G41" s="36">
        <f>+F41/C41</f>
        <v>0.96208943639689604</v>
      </c>
    </row>
    <row r="42" spans="2:7" ht="18" x14ac:dyDescent="0.25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3422513665.04</v>
      </c>
      <c r="E42" s="35">
        <f>+D42/C42</f>
        <v>0.79552425421252415</v>
      </c>
      <c r="F42" s="24">
        <f>SUM('REP_EPG034_EjecucionPresupu (2'!V12:V21)</f>
        <v>3422513665.04</v>
      </c>
      <c r="G42" s="35">
        <f>+F42/C42</f>
        <v>0.79552425421252415</v>
      </c>
    </row>
    <row r="43" spans="2:7" ht="6" customHeight="1" x14ac:dyDescent="0.3">
      <c r="B43" s="8"/>
      <c r="C43" s="8"/>
      <c r="D43" s="9"/>
      <c r="E43" s="37"/>
      <c r="F43" s="9"/>
      <c r="G43" s="37"/>
    </row>
    <row r="44" spans="2:7" ht="18" x14ac:dyDescent="0.25">
      <c r="B44" s="25" t="s">
        <v>10</v>
      </c>
      <c r="C44" s="26">
        <f>+C42+C38</f>
        <v>11163738435.860001</v>
      </c>
      <c r="D44" s="26">
        <f>+D42+D38</f>
        <v>9595629280.4700012</v>
      </c>
      <c r="E44" s="38">
        <f>+D44/C44</f>
        <v>0.8595354804844817</v>
      </c>
      <c r="F44" s="26">
        <f>+F42+F38</f>
        <v>9595582810.4700012</v>
      </c>
      <c r="G44" s="38">
        <f>+F44/C44</f>
        <v>0.8595313179003915</v>
      </c>
    </row>
    <row r="52" spans="2:7" ht="24" x14ac:dyDescent="0.35">
      <c r="C52" s="13"/>
      <c r="D52" s="52" t="s">
        <v>176</v>
      </c>
      <c r="E52" s="52"/>
      <c r="F52" s="52"/>
      <c r="G52" s="52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</f>
        <v>8482827757.3200006</v>
      </c>
      <c r="D59" s="27">
        <f>+D60+D61</f>
        <v>4237058804.3800001</v>
      </c>
      <c r="E59" s="31">
        <f>+D59/C59</f>
        <v>0.49948660111880239</v>
      </c>
      <c r="F59" s="27">
        <f>+F60+F61</f>
        <v>4217178188.3800001</v>
      </c>
      <c r="G59" s="31">
        <f>+F59/C59</f>
        <v>0.49714297036632782</v>
      </c>
    </row>
    <row r="60" spans="2:7" ht="18" customHeight="1" x14ac:dyDescent="0.25">
      <c r="B60" s="18" t="s">
        <v>12</v>
      </c>
      <c r="C60" s="28">
        <f>SUM('REP_EPG034_EjecucionPresupu (2'!S22:S25)</f>
        <v>8478438742.3200006</v>
      </c>
      <c r="D60" s="28">
        <f>SUM('REP_EPG034_EjecucionPresupu (2'!T22:T25)</f>
        <v>4232669789.3800001</v>
      </c>
      <c r="E60" s="32">
        <f>+D60/C60</f>
        <v>0.4992275014328631</v>
      </c>
      <c r="F60" s="28">
        <f>SUM('REP_EPG034_EjecucionPresupu (2'!V22:V25)</f>
        <v>4212789173.3800001</v>
      </c>
      <c r="G60" s="32">
        <f t="shared" ref="G60:G61" si="3">+F60/C60</f>
        <v>0.49688265745813859</v>
      </c>
    </row>
    <row r="61" spans="2:7" ht="18" customHeight="1" x14ac:dyDescent="0.25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 x14ac:dyDescent="0.25">
      <c r="B62" s="14" t="s">
        <v>9</v>
      </c>
      <c r="C62" s="15">
        <f>SUM('REP_EPG034_EjecucionPresupu (2'!S27:S34)</f>
        <v>27445060375.959999</v>
      </c>
      <c r="D62" s="15">
        <f>SUM('REP_EPG034_EjecucionPresupu (2'!T27:T34)</f>
        <v>19088688953.07</v>
      </c>
      <c r="E62" s="31">
        <f>+D62/C62</f>
        <v>0.69552366406125266</v>
      </c>
      <c r="F62" s="15">
        <f>SUM('REP_EPG034_EjecucionPresupu (2'!V27:V34)</f>
        <v>18203575580.07</v>
      </c>
      <c r="G62" s="31">
        <f>+F62/C62</f>
        <v>0.66327329328869289</v>
      </c>
    </row>
    <row r="63" spans="2:7" ht="6" customHeight="1" x14ac:dyDescent="0.3">
      <c r="B63" s="4"/>
      <c r="C63" s="4"/>
      <c r="D63" s="4"/>
      <c r="E63" s="33"/>
      <c r="F63" s="4"/>
      <c r="G63" s="33"/>
    </row>
    <row r="64" spans="2:7" ht="18" x14ac:dyDescent="0.25">
      <c r="B64" s="16" t="s">
        <v>10</v>
      </c>
      <c r="C64" s="17">
        <f>+C59+C62</f>
        <v>35927888133.279999</v>
      </c>
      <c r="D64" s="17">
        <f>+D62+D59</f>
        <v>23325747757.450001</v>
      </c>
      <c r="E64" s="34">
        <f>+D64/C64</f>
        <v>0.64923793101669569</v>
      </c>
      <c r="F64" s="17">
        <f>+F62+F59</f>
        <v>22420753768.450001</v>
      </c>
      <c r="G64" s="34">
        <f>+F64/C64</f>
        <v>0.62404875246985803</v>
      </c>
    </row>
    <row r="72" spans="2:7" ht="24" x14ac:dyDescent="0.35">
      <c r="B72" s="6"/>
      <c r="C72" s="13"/>
      <c r="D72" s="52" t="s">
        <v>176</v>
      </c>
      <c r="E72" s="52"/>
      <c r="F72" s="52"/>
      <c r="G72" s="52"/>
    </row>
    <row r="76" spans="2:7" x14ac:dyDescent="0.25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 x14ac:dyDescent="0.3">
      <c r="B77" s="8"/>
      <c r="C77" s="8"/>
      <c r="D77" s="8"/>
      <c r="E77" s="8"/>
      <c r="F77" s="8"/>
      <c r="G77" s="8"/>
    </row>
    <row r="78" spans="2:7" ht="18" x14ac:dyDescent="0.25">
      <c r="B78" s="22" t="s">
        <v>6</v>
      </c>
      <c r="C78" s="23">
        <f>+C79+C80+C81+C82+C83</f>
        <v>32484249306.889999</v>
      </c>
      <c r="D78" s="23">
        <f>+D79+D80+D81+D82+D83</f>
        <v>31646784524.709999</v>
      </c>
      <c r="E78" s="35">
        <f>+D78/C78</f>
        <v>0.9742193586107476</v>
      </c>
      <c r="F78" s="23">
        <f>+F79+F80+F81+F82+F83</f>
        <v>31530266949.459999</v>
      </c>
      <c r="G78" s="35">
        <f>+F78/C78</f>
        <v>0.97063246410845461</v>
      </c>
    </row>
    <row r="79" spans="2:7" ht="18" customHeight="1" x14ac:dyDescent="0.25">
      <c r="B79" s="18" t="s">
        <v>7</v>
      </c>
      <c r="C79" s="29">
        <f>SUM('REP_EPG034_EjecucionPresupu (2'!S35:S37)</f>
        <v>329734641.67000002</v>
      </c>
      <c r="D79" s="29">
        <f>SUM('REP_EPG034_EjecucionPresupu (2'!T35:T37)</f>
        <v>321375706.37</v>
      </c>
      <c r="E79" s="39">
        <f>+D79/C79</f>
        <v>0.97464950829047048</v>
      </c>
      <c r="F79" s="29">
        <f>SUM('REP_EPG034_EjecucionPresupu (2'!V35:V37)</f>
        <v>321375706.37</v>
      </c>
      <c r="G79" s="39">
        <f t="shared" ref="G79:G84" si="4">+F79/C79</f>
        <v>0.97464950829047048</v>
      </c>
    </row>
    <row r="80" spans="2:7" ht="18" customHeight="1" x14ac:dyDescent="0.25">
      <c r="B80" s="18" t="s">
        <v>12</v>
      </c>
      <c r="C80" s="29">
        <f>SUM('REP_EPG034_EjecucionPresupu (2'!S38:S42)</f>
        <v>10327267034.120001</v>
      </c>
      <c r="D80" s="29">
        <f>SUM('REP_EPG034_EjecucionPresupu (2'!T38:T42)</f>
        <v>9619710314.3500004</v>
      </c>
      <c r="E80" s="39">
        <f t="shared" ref="E80:E83" si="5">+D80/C80</f>
        <v>0.9314865474638816</v>
      </c>
      <c r="F80" s="29">
        <f>SUM('REP_EPG034_EjecucionPresupu (2'!V38:V42)</f>
        <v>9608206284.1000004</v>
      </c>
      <c r="G80" s="39">
        <f t="shared" si="4"/>
        <v>0.93037260025868285</v>
      </c>
    </row>
    <row r="81" spans="2:7" ht="18" customHeight="1" x14ac:dyDescent="0.25">
      <c r="B81" s="18" t="s">
        <v>13</v>
      </c>
      <c r="C81" s="29">
        <f>SUM('REP_EPG034_EjecucionPresupu (2'!S43:S47)</f>
        <v>18333125686.169998</v>
      </c>
      <c r="D81" s="29">
        <f>SUM('REP_EPG034_EjecucionPresupu (2'!T43:T47)</f>
        <v>18215726242</v>
      </c>
      <c r="E81" s="39">
        <f t="shared" si="5"/>
        <v>0.99359632142496246</v>
      </c>
      <c r="F81" s="29">
        <f>SUM('REP_EPG034_EjecucionPresupu (2'!V43:V47)</f>
        <v>18179811242</v>
      </c>
      <c r="G81" s="39">
        <f t="shared" si="4"/>
        <v>0.99163729923666788</v>
      </c>
    </row>
    <row r="82" spans="2:7" ht="24.95" customHeight="1" x14ac:dyDescent="0.25">
      <c r="B82" s="18" t="s">
        <v>8</v>
      </c>
      <c r="C82" s="41">
        <f>SUM('REP_EPG034_EjecucionPresupu (2'!S48:S49)</f>
        <v>3424483424.9299998</v>
      </c>
      <c r="D82" s="41">
        <f>SUM('REP_EPG034_EjecucionPresupu (2'!T48:T49)</f>
        <v>3421860397.9899998</v>
      </c>
      <c r="E82" s="39">
        <f t="shared" si="5"/>
        <v>0.99923403719203174</v>
      </c>
      <c r="F82" s="41">
        <f>SUM('REP_EPG034_EjecucionPresupu (2'!V48:V49)</f>
        <v>3352761852.9899998</v>
      </c>
      <c r="G82" s="39">
        <f t="shared" si="4"/>
        <v>0.97905623621423543</v>
      </c>
    </row>
    <row r="83" spans="2:7" ht="30" customHeight="1" x14ac:dyDescent="0.3">
      <c r="B83" s="19" t="s">
        <v>14</v>
      </c>
      <c r="C83" s="20">
        <f>SUM('REP_EPG034_EjecucionPresupu (2'!S50)</f>
        <v>69638520</v>
      </c>
      <c r="D83" s="20">
        <f>SUM('REP_EPG034_EjecucionPresupu (2'!T50)</f>
        <v>68111864</v>
      </c>
      <c r="E83" s="39">
        <f t="shared" si="5"/>
        <v>0.97807742037022039</v>
      </c>
      <c r="F83" s="20">
        <f>SUM('REP_EPG034_EjecucionPresupu (2'!V50)</f>
        <v>68111864</v>
      </c>
      <c r="G83" s="39">
        <f t="shared" si="4"/>
        <v>0.97807742037022039</v>
      </c>
    </row>
    <row r="84" spans="2:7" ht="18" x14ac:dyDescent="0.25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610150846.63</v>
      </c>
      <c r="E84" s="35">
        <f>+D84/C84</f>
        <v>1</v>
      </c>
      <c r="F84" s="24">
        <f>SUM('REP_EPG034_EjecucionPresupu (2'!V51:V54)</f>
        <v>610150846.63</v>
      </c>
      <c r="G84" s="35">
        <f t="shared" si="4"/>
        <v>1</v>
      </c>
    </row>
    <row r="85" spans="2:7" ht="6" customHeight="1" x14ac:dyDescent="0.3">
      <c r="B85" s="8"/>
      <c r="C85" s="8"/>
      <c r="D85" s="9"/>
      <c r="E85" s="37"/>
      <c r="F85" s="9"/>
      <c r="G85" s="37"/>
    </row>
    <row r="86" spans="2:7" ht="18" x14ac:dyDescent="0.25">
      <c r="B86" s="25" t="s">
        <v>10</v>
      </c>
      <c r="C86" s="26">
        <f>+C84+C78</f>
        <v>33094400153.52</v>
      </c>
      <c r="D86" s="26">
        <f>+D84+D78</f>
        <v>32256935371.34</v>
      </c>
      <c r="E86" s="38">
        <f>+D86/C86</f>
        <v>0.97469466803159677</v>
      </c>
      <c r="F86" s="26">
        <f>+F84+F78</f>
        <v>32140417796.09</v>
      </c>
      <c r="G86" s="38">
        <f>+F86/C86</f>
        <v>0.97117390395339942</v>
      </c>
    </row>
    <row r="93" spans="2:7" ht="24" x14ac:dyDescent="0.35">
      <c r="C93" s="13"/>
      <c r="D93" s="52" t="s">
        <v>176</v>
      </c>
      <c r="E93" s="52"/>
      <c r="F93" s="52"/>
      <c r="G93" s="52"/>
    </row>
    <row r="97" spans="2:7" ht="16.5" x14ac:dyDescent="0.3">
      <c r="B97" s="2"/>
      <c r="C97" s="2"/>
      <c r="D97" s="2"/>
      <c r="E97" s="2"/>
      <c r="F97" s="2"/>
      <c r="G97" s="2"/>
    </row>
    <row r="98" spans="2:7" ht="22.5" customHeight="1" x14ac:dyDescent="0.25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 x14ac:dyDescent="0.3">
      <c r="B99" s="4"/>
      <c r="C99" s="4"/>
      <c r="D99" s="4"/>
      <c r="E99" s="4"/>
      <c r="F99" s="4"/>
      <c r="G99" s="4"/>
    </row>
    <row r="100" spans="2:7" ht="18" x14ac:dyDescent="0.25">
      <c r="B100" s="14" t="s">
        <v>6</v>
      </c>
      <c r="C100" s="27">
        <f>+C101+C102+C103</f>
        <v>264893365531.09998</v>
      </c>
      <c r="D100" s="27">
        <f>+D101+D102+D103</f>
        <v>123428111108.41</v>
      </c>
      <c r="E100" s="31">
        <f>+D100/C100</f>
        <v>0.46595395419187591</v>
      </c>
      <c r="F100" s="27">
        <f>+F101+F102+F103</f>
        <v>110701154944.49998</v>
      </c>
      <c r="G100" s="31">
        <f>+F100/C100</f>
        <v>0.41790837125176339</v>
      </c>
    </row>
    <row r="101" spans="2:7" ht="18" customHeight="1" x14ac:dyDescent="0.25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 x14ac:dyDescent="0.25">
      <c r="B102" s="18" t="s">
        <v>12</v>
      </c>
      <c r="C102" s="28">
        <f>SUM('REP_EPG034_EjecucionPresupu (2'!S58:S61)</f>
        <v>14652762790.799999</v>
      </c>
      <c r="D102" s="28">
        <f>SUM('REP_EPG034_EjecucionPresupu (2'!T58:T61)</f>
        <v>12999447403.66</v>
      </c>
      <c r="E102" s="32">
        <f t="shared" ref="E102:E103" si="7">+D102/C102</f>
        <v>0.8871669861346515</v>
      </c>
      <c r="F102" s="28">
        <f>SUM('REP_EPG034_EjecucionPresupu (2'!V58:V61)</f>
        <v>8518855929.8699999</v>
      </c>
      <c r="G102" s="32">
        <f>+F102/C102</f>
        <v>0.58138223156241342</v>
      </c>
    </row>
    <row r="103" spans="2:7" ht="18" customHeight="1" x14ac:dyDescent="0.25">
      <c r="B103" s="18" t="s">
        <v>13</v>
      </c>
      <c r="C103" s="28">
        <f>SUM('REP_EPG034_EjecucionPresupu (2'!S62:S66)</f>
        <v>250189252457.29999</v>
      </c>
      <c r="D103" s="28">
        <f>SUM('REP_EPG034_EjecucionPresupu (2'!T62:T66)</f>
        <v>110377313421.75</v>
      </c>
      <c r="E103" s="32">
        <f t="shared" si="7"/>
        <v>0.44117527966389442</v>
      </c>
      <c r="F103" s="28">
        <f>SUM('REP_EPG034_EjecucionPresupu (2'!V62:V66)</f>
        <v>102130948731.62999</v>
      </c>
      <c r="G103" s="32">
        <f>+F103/C103</f>
        <v>0.40821477233144043</v>
      </c>
    </row>
    <row r="104" spans="2:7" ht="18" x14ac:dyDescent="0.25">
      <c r="B104" s="14" t="s">
        <v>9</v>
      </c>
      <c r="C104" s="15">
        <f>SUM('REP_EPG034_EjecucionPresupu (2'!S67:S72)</f>
        <v>316512787470.37</v>
      </c>
      <c r="D104" s="15">
        <f>SUM('REP_EPG034_EjecucionPresupu (2'!T67:T72)</f>
        <v>23590589701.48</v>
      </c>
      <c r="E104" s="31">
        <f>+D104/C104</f>
        <v>7.4532817109919797E-2</v>
      </c>
      <c r="F104" s="15">
        <f>SUM('REP_EPG034_EjecucionPresupu (2'!V67:V72)</f>
        <v>20516016648.389999</v>
      </c>
      <c r="G104" s="31">
        <f>+F104/C104</f>
        <v>6.4818918731081546E-2</v>
      </c>
    </row>
    <row r="105" spans="2:7" ht="6" customHeight="1" x14ac:dyDescent="0.3">
      <c r="B105" s="4"/>
      <c r="C105" s="4"/>
      <c r="D105" s="4"/>
      <c r="E105" s="33"/>
      <c r="F105" s="4"/>
      <c r="G105" s="33"/>
    </row>
    <row r="106" spans="2:7" ht="18" x14ac:dyDescent="0.25">
      <c r="B106" s="16" t="s">
        <v>10</v>
      </c>
      <c r="C106" s="17">
        <f>+C104+C100</f>
        <v>581406153001.46997</v>
      </c>
      <c r="D106" s="17">
        <f>+D104+D100</f>
        <v>147018700809.89001</v>
      </c>
      <c r="E106" s="34">
        <f>+D106/C106</f>
        <v>0.25286746631578616</v>
      </c>
      <c r="F106" s="17">
        <f>+F104+F100</f>
        <v>131217171592.88998</v>
      </c>
      <c r="G106" s="34">
        <f>+F106/C106</f>
        <v>0.22568934111806385</v>
      </c>
    </row>
    <row r="107" spans="2:7" x14ac:dyDescent="0.25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2TV4CCKVFCYA-1167877901-847</_dlc_DocId>
    <_dlc_DocIdUrl xmlns="81cc8fc0-8d1e-4295-8f37-5d076116407c">
      <Url>https://www.minjusticia.gov.co/ministerio/_layouts/15/DocIdRedir.aspx?ID=2TV4CCKVFCYA-1167877901-847</Url>
      <Description>2TV4CCKVFCYA-1167877901-847</Description>
    </_dlc_DocIdUrl>
  </documentManagement>
</p:properties>
</file>

<file path=customXml/itemProps1.xml><?xml version="1.0" encoding="utf-8"?>
<ds:datastoreItem xmlns:ds="http://schemas.openxmlformats.org/officeDocument/2006/customXml" ds:itemID="{B932FE67-AFF8-45D1-83DF-211AD59682BB}"/>
</file>

<file path=customXml/itemProps2.xml><?xml version="1.0" encoding="utf-8"?>
<ds:datastoreItem xmlns:ds="http://schemas.openxmlformats.org/officeDocument/2006/customXml" ds:itemID="{8219770A-08D8-46A5-B811-CB214A5DEE85}"/>
</file>

<file path=customXml/itemProps3.xml><?xml version="1.0" encoding="utf-8"?>
<ds:datastoreItem xmlns:ds="http://schemas.openxmlformats.org/officeDocument/2006/customXml" ds:itemID="{9518B399-2EB5-4D7D-A9D0-B1F6E2C02C65}"/>
</file>

<file path=customXml/itemProps4.xml><?xml version="1.0" encoding="utf-8"?>
<ds:datastoreItem xmlns:ds="http://schemas.openxmlformats.org/officeDocument/2006/customXml" ds:itemID="{FAE17AAD-1869-47E5-AE8A-693281A77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2022-08-01T19:38:09Z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cbce5b68-3f87-46cb-b358-28e8a2c82837</vt:lpwstr>
  </property>
</Properties>
</file>