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4/PRESUPUESTO/Informes Minhacienda y Web/julio/Web/"/>
    </mc:Choice>
  </mc:AlternateContent>
  <xr:revisionPtr revIDLastSave="18" documentId="8_{28A105BF-67F6-4545-BAAA-17F263B3911E}" xr6:coauthVersionLast="47" xr6:coauthVersionMax="47" xr10:uidLastSave="{6317FF3A-047C-44ED-B3FE-E76B39BC2601}"/>
  <bookViews>
    <workbookView xWindow="-120" yWindow="-120" windowWidth="20730" windowHeight="11160" firstSheet="1" activeTab="1" xr2:uid="{00000000-000D-0000-FFFF-FFFF00000000}"/>
  </bookViews>
  <sheets>
    <sheet name="REP_EPG034_EjecucionPresupu (2" sheetId="5" state="hidden" r:id="rId1"/>
    <sheet name="RESERVAS" sheetId="1" r:id="rId2"/>
  </sheets>
  <definedNames>
    <definedName name="_xlnm._FilterDatabase" localSheetId="0" hidden="1">'REP_EPG034_EjecucionPresupu (2'!$A$4:$W$73</definedName>
    <definedName name="_xlnm.Print_Area" localSheetId="1">RESERVAS!$A$1:$H$99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  <c r="D95" i="1"/>
  <c r="C95" i="1"/>
  <c r="F36" i="1"/>
  <c r="D36" i="1"/>
  <c r="C36" i="1"/>
  <c r="F34" i="1"/>
  <c r="D34" i="1"/>
  <c r="C34" i="1"/>
  <c r="F94" i="1"/>
  <c r="F93" i="1"/>
  <c r="D94" i="1"/>
  <c r="D93" i="1"/>
  <c r="F82" i="1"/>
  <c r="F81" i="1"/>
  <c r="D82" i="1"/>
  <c r="D81" i="1"/>
  <c r="F69" i="1"/>
  <c r="F68" i="1"/>
  <c r="F67" i="1"/>
  <c r="F66" i="1"/>
  <c r="F65" i="1"/>
  <c r="D69" i="1"/>
  <c r="D68" i="1"/>
  <c r="D67" i="1"/>
  <c r="D66" i="1"/>
  <c r="D65" i="1"/>
  <c r="F35" i="1"/>
  <c r="F33" i="1"/>
  <c r="C35" i="1"/>
  <c r="C33" i="1"/>
  <c r="F52" i="1"/>
  <c r="F51" i="1"/>
  <c r="F50" i="1"/>
  <c r="D52" i="1"/>
  <c r="D51" i="1"/>
  <c r="D50" i="1"/>
  <c r="C94" i="1" l="1"/>
  <c r="C93" i="1"/>
  <c r="C82" i="1"/>
  <c r="C81" i="1"/>
  <c r="C69" i="1"/>
  <c r="D20" i="1"/>
  <c r="C68" i="1"/>
  <c r="C92" i="1" l="1"/>
  <c r="C96" i="1" s="1"/>
  <c r="F92" i="1"/>
  <c r="F96" i="1" s="1"/>
  <c r="G82" i="1"/>
  <c r="G93" i="1"/>
  <c r="E93" i="1"/>
  <c r="G68" i="1"/>
  <c r="G95" i="1"/>
  <c r="E81" i="1"/>
  <c r="G94" i="1"/>
  <c r="D92" i="1"/>
  <c r="D96" i="1" s="1"/>
  <c r="E94" i="1"/>
  <c r="E82" i="1"/>
  <c r="E68" i="1"/>
  <c r="E69" i="1"/>
  <c r="G81" i="1"/>
  <c r="F80" i="1"/>
  <c r="F84" i="1" s="1"/>
  <c r="C80" i="1"/>
  <c r="C84" i="1" s="1"/>
  <c r="C67" i="1"/>
  <c r="C66" i="1"/>
  <c r="C65" i="1"/>
  <c r="C52" i="1"/>
  <c r="C51" i="1"/>
  <c r="C50" i="1"/>
  <c r="D35" i="1"/>
  <c r="D33" i="1"/>
  <c r="F20" i="1"/>
  <c r="C20" i="1"/>
  <c r="D17" i="1" l="1"/>
  <c r="C17" i="1"/>
  <c r="D18" i="1"/>
  <c r="E96" i="1"/>
  <c r="C18" i="1"/>
  <c r="F19" i="1"/>
  <c r="C19" i="1"/>
  <c r="G96" i="1"/>
  <c r="D19" i="1"/>
  <c r="F21" i="1"/>
  <c r="E36" i="1"/>
  <c r="D21" i="1"/>
  <c r="F18" i="1"/>
  <c r="G18" i="1" s="1"/>
  <c r="C21" i="1"/>
  <c r="F17" i="1"/>
  <c r="G34" i="1"/>
  <c r="G84" i="1"/>
  <c r="G51" i="1"/>
  <c r="G33" i="1"/>
  <c r="F49" i="1"/>
  <c r="D64" i="1"/>
  <c r="D71" i="1" s="1"/>
  <c r="G20" i="1"/>
  <c r="C49" i="1"/>
  <c r="C54" i="1" s="1"/>
  <c r="E51" i="1"/>
  <c r="D32" i="1"/>
  <c r="D38" i="1" s="1"/>
  <c r="E20" i="1"/>
  <c r="G65" i="1"/>
  <c r="C64" i="1"/>
  <c r="E35" i="1"/>
  <c r="E50" i="1"/>
  <c r="E65" i="1"/>
  <c r="G66" i="1"/>
  <c r="G35" i="1"/>
  <c r="F64" i="1"/>
  <c r="F71" i="1" s="1"/>
  <c r="G67" i="1"/>
  <c r="G80" i="1"/>
  <c r="E17" i="1"/>
  <c r="F32" i="1"/>
  <c r="E33" i="1"/>
  <c r="D49" i="1"/>
  <c r="G50" i="1"/>
  <c r="E52" i="1"/>
  <c r="E66" i="1"/>
  <c r="D80" i="1"/>
  <c r="G92" i="1"/>
  <c r="E95" i="1"/>
  <c r="C32" i="1"/>
  <c r="E34" i="1"/>
  <c r="G36" i="1"/>
  <c r="E67" i="1"/>
  <c r="G69" i="1"/>
  <c r="G52" i="1"/>
  <c r="G17" i="1" l="1"/>
  <c r="D16" i="1"/>
  <c r="D23" i="1" s="1"/>
  <c r="G19" i="1"/>
  <c r="E32" i="1"/>
  <c r="C16" i="1"/>
  <c r="C23" i="1" s="1"/>
  <c r="G21" i="1"/>
  <c r="F16" i="1"/>
  <c r="E21" i="1"/>
  <c r="E19" i="1"/>
  <c r="E64" i="1"/>
  <c r="E18" i="1"/>
  <c r="G49" i="1"/>
  <c r="F54" i="1"/>
  <c r="G54" i="1" s="1"/>
  <c r="E49" i="1"/>
  <c r="E80" i="1"/>
  <c r="D84" i="1"/>
  <c r="E84" i="1" s="1"/>
  <c r="G64" i="1"/>
  <c r="C71" i="1"/>
  <c r="G71" i="1" s="1"/>
  <c r="E92" i="1"/>
  <c r="C38" i="1"/>
  <c r="E38" i="1" s="1"/>
  <c r="F38" i="1"/>
  <c r="G32" i="1"/>
  <c r="D54" i="1"/>
  <c r="E54" i="1" s="1"/>
  <c r="G16" i="1" l="1"/>
  <c r="F23" i="1"/>
  <c r="G23" i="1" s="1"/>
  <c r="E16" i="1"/>
  <c r="G38" i="1"/>
  <c r="E23" i="1"/>
  <c r="E71" i="1"/>
</calcChain>
</file>

<file path=xl/sharedStrings.xml><?xml version="1.0" encoding="utf-8"?>
<sst xmlns="http://schemas.openxmlformats.org/spreadsheetml/2006/main" count="1010" uniqueCount="180">
  <si>
    <t>Año Fiscal:</t>
  </si>
  <si>
    <t/>
  </si>
  <si>
    <t>Vigencia:</t>
  </si>
  <si>
    <t>Reservas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</si>
  <si>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</si>
  <si>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</si>
  <si>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</si>
  <si>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</si>
  <si>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</si>
  <si>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</si>
  <si>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</si>
  <si>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</si>
  <si>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</si>
  <si>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</si>
  <si>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</si>
  <si>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</si>
  <si>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</si>
  <si>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</si>
  <si>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</si>
  <si>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</si>
  <si>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</si>
  <si>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</si>
  <si>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</si>
  <si>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</si>
  <si>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</si>
  <si>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</si>
  <si>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</si>
  <si>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</si>
  <si>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</si>
  <si>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</si>
  <si>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</si>
  <si>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</si>
  <si>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</si>
  <si>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</si>
  <si>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</si>
  <si>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</si>
  <si>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A-02</t>
  </si>
  <si>
    <t>02</t>
  </si>
  <si>
    <t>ADQUISICIÓN DE BIENES  Y SERVICIOS</t>
  </si>
  <si>
    <t>16</t>
  </si>
  <si>
    <t>A-03-03-01-028</t>
  </si>
  <si>
    <t>03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</si>
  <si>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</si>
  <si>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</si>
  <si>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</si>
  <si>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</si>
  <si>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</si>
  <si>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</si>
  <si>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</si>
  <si>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</si>
  <si>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</si>
  <si>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</si>
  <si>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C-1201-0800-2</t>
  </si>
  <si>
    <t>C</t>
  </si>
  <si>
    <t>1201</t>
  </si>
  <si>
    <t>0800</t>
  </si>
  <si>
    <t>2</t>
  </si>
  <si>
    <t>MEJORAMIENTO DE LA APLICACIÓN DEL PRINCIPIO DE SEGURIDAD JURÍDICA A NIVEL NACIONAL</t>
  </si>
  <si>
    <t>C-1202-0800-14</t>
  </si>
  <si>
    <t>1202</t>
  </si>
  <si>
    <t>14</t>
  </si>
  <si>
    <t>MEJORAMIENTO DEL ACCESO A LA JUSTICIA LOCAL Y RURAL A NIVEL NACIONAL</t>
  </si>
  <si>
    <t>15</t>
  </si>
  <si>
    <t>SSF</t>
  </si>
  <si>
    <t>C-1202-0800-15</t>
  </si>
  <si>
    <t>FORTALECIMIENTO DE LA JUSTICIA CON ENFOQUE DIFERENCIAL A NIVEL NACIONAL</t>
  </si>
  <si>
    <t>C-1202-0800-16</t>
  </si>
  <si>
    <t>AMPLIACIÓN DE CAPACIDADES PARA LA ARTICULACIÓN Y PROMOCIÓN DE LA JUSTICIA FORMAL A NIVEL NACIONAL</t>
  </si>
  <si>
    <t>C-1202-0800-17</t>
  </si>
  <si>
    <t>17</t>
  </si>
  <si>
    <t>IMPLEMENTACION DEL EXPEDIENTE DIGITAL DE LOS SERVICIOS DE JUSTICIA OFRECIDOS POR LAS ENTIDADES CON FUNCIONES JURISDICCIONALES DE LA RAMA EJECUTIVA  NACIONAL</t>
  </si>
  <si>
    <t>C-1203-0800-4</t>
  </si>
  <si>
    <t>1203</t>
  </si>
  <si>
    <t>4</t>
  </si>
  <si>
    <t>DESARROLLO INTEGRAL DE LOS MÉTODOS DE RESOLUCIÓN DE CONFLICTOS A NIVEL NACIONAL</t>
  </si>
  <si>
    <t>C-1204-0800-5</t>
  </si>
  <si>
    <t>1204</t>
  </si>
  <si>
    <t>5</t>
  </si>
  <si>
    <t>FORTALECIMIENTO DE LA ARTICULACIÓN INSTITUCIONAL EN LA APLICACIÓN DE LOS MECANISMOS DE JUSTICIA TRANSICIONAL A NIVEL NACIONAL</t>
  </si>
  <si>
    <t>C-1207-0800-9</t>
  </si>
  <si>
    <t>1207</t>
  </si>
  <si>
    <t>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</si>
  <si>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</si>
  <si>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</si>
  <si>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</si>
  <si>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C-1299-0800-7</t>
  </si>
  <si>
    <t>1299</t>
  </si>
  <si>
    <t>7</t>
  </si>
  <si>
    <t>MEJORAMIENTO DE LA EFICIENCIA INSTITUCIONAL DEL MJD PARA EL FORTALECIMIENTO DEL ACCESO A LA JUSTICIA A NIVEL  NACIONAL</t>
  </si>
  <si>
    <t>C-1299-0800-8</t>
  </si>
  <si>
    <t>8</t>
  </si>
  <si>
    <t>FORTALECIMIENTO DE LA GESTIÓN TECNOLÓGICA CON ENFOQUE DE INVESTIGACIÓN, DESARROLLO E INNOVACIÓN PARA EL MEJORAMIENTO DEL ACCESO A LA JUSTICIA A NIVEL NACIONAL</t>
  </si>
  <si>
    <t>C-1299-0800-9</t>
  </si>
  <si>
    <t>MEJORAMIENTO DE LA OFERTA DE SERVICIOS DE GESTION DOCUMENTAL DEL MINISTERIO DE JUSTICIA Y DEL DERECHO A NIVEL  NACIONAL</t>
  </si>
  <si>
    <t>12-04-00</t>
  </si>
  <si>
    <t>SUPERINTENDENCIA DE NOTARIADO Y REGISTRO</t>
  </si>
  <si>
    <t>Propios</t>
  </si>
  <si>
    <t>20</t>
  </si>
  <si>
    <t>26</t>
  </si>
  <si>
    <t>A-03-03-01-054</t>
  </si>
  <si>
    <t>054</t>
  </si>
  <si>
    <t>FONDO PARA LOS NOTARIOS DE INSUFICIENTES INGRESOS. DECRETO 1672 DE 1997</t>
  </si>
  <si>
    <t>A-03-03-01-076</t>
  </si>
  <si>
    <t>076</t>
  </si>
  <si>
    <t>21</t>
  </si>
  <si>
    <t>AL FOPEP PARA PAGO DE MESADAS PENSIONALES</t>
  </si>
  <si>
    <t>C-1204-0800-2</t>
  </si>
  <si>
    <t>SANEAMIENTO Y FORMALIZACIÓN DE LA PROPIEDAD INMOBILIARIA A NIVEL NACIONAL EN EL POSCONFLICTO  NACIONAL</t>
  </si>
  <si>
    <t>C-1209-0800-13</t>
  </si>
  <si>
    <t>1209</t>
  </si>
  <si>
    <t>13</t>
  </si>
  <si>
    <t>MODERNIZACIÓN DE LA INFRAESTRUCTURA FÍSICA DE LA SUPERINTENDENCIA DE NOTARIADO Y REGISTRO A NIVEL  NACIONAL</t>
  </si>
  <si>
    <t>C-1209-0800-14</t>
  </si>
  <si>
    <t>MEJORAMIENTO DE LA COBERTURA DEL SERVICIO PÚBLICO REGISTRAL  NACIONAL</t>
  </si>
  <si>
    <t>C-1209-0800-15</t>
  </si>
  <si>
    <t>INTEGRACION DE LA INFORMACION REGISTRAL Y CATASTRAL DE LOS BIENES INMUEBLES EN EL MARCO DE CATASTRO MULTIPROPOSITO A NIVEL  NACIONAL</t>
  </si>
  <si>
    <t>C-1299-0800-5</t>
  </si>
  <si>
    <t>IMPLEMENTACIÓN DE LOS SISTEMAS DE GESTIÓN DE LA SUPERINTENDENCIA DE NOTARIADO Y REGISTRO A NIVEL  NACIONAL</t>
  </si>
  <si>
    <t>FORTALECIMIENTO TECNOLOGICO HACIA LA TRANSFORMACION DIGITAL DE LA SNR A NIVEL   NACIONAL</t>
  </si>
  <si>
    <t>IMPLEMENTACION DEL SISTEMA DE GESTION DOCUMENTAL DE LA SNR A NIVEL   NACIONAL</t>
  </si>
  <si>
    <t>12-08-00</t>
  </si>
  <si>
    <t>INSTITUTO NACIONAL PENITENCIARIO Y CARCELARIO - INPEC</t>
  </si>
  <si>
    <t>A-01-01-03</t>
  </si>
  <si>
    <t>REMUNERACIONES NO CONSTITUTIVAS DE FACTOR SALARIAL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</si>
  <si>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</si>
  <si>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</si>
  <si>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</si>
  <si>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</si>
  <si>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</si>
  <si>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</si>
  <si>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A-03-10</t>
  </si>
  <si>
    <t>SENTENCIAS Y CONCILIACIONES</t>
  </si>
  <si>
    <t>A-05</t>
  </si>
  <si>
    <t>05</t>
  </si>
  <si>
    <t>GASTOS DE COMERCIALIZACIÓN Y PRODUCCIÓN</t>
  </si>
  <si>
    <t>MODERNIZACION INTEGRAL DE LAS CAPACIDADES TECNOLOGICAS DEL INPEC A NIVEL  NACIONAL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</si>
  <si>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</si>
  <si>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</si>
  <si>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</si>
  <si>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</si>
  <si>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</si>
  <si>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</si>
  <si>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</si>
  <si>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</si>
  <si>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</si>
  <si>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</si>
  <si>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</si>
  <si>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</si>
  <si>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</si>
  <si>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A-03-04-02-012</t>
  </si>
  <si>
    <t>INCAPACIDADES Y LICENCIAS DE MATERNIDAD Y PATERNIDAD (NO DE PENSIONES)</t>
  </si>
  <si>
    <t>A-08-01</t>
  </si>
  <si>
    <t>08</t>
  </si>
  <si>
    <t>IMPUESTOS</t>
  </si>
  <si>
    <t>C-1206-0800-6</t>
  </si>
  <si>
    <t>1206</t>
  </si>
  <si>
    <t>6</t>
  </si>
  <si>
    <t>CONSTRUCCIÓN  AMPLIACIÓN DE INFRAESTRUCTURA PARA GENERACIÓN DE CUPOS EN LOS ESTABLECIMIENTOS DE RECLUSIÓN DEL ORDEN -  NACIONAL</t>
  </si>
  <si>
    <t>C-1206-0800-7</t>
  </si>
  <si>
    <t>FORTALECIMIENTO DE LA INFRAESTRUCTURA FÍSICA DE LOS ERON  A CARGO DEL INPEC -  NACIONAL</t>
  </si>
  <si>
    <t>C-1206-0800-10</t>
  </si>
  <si>
    <t>MEJORAMIENTO TECNOLOGICO DE LA SEGURIDAD EN LOS ESTABLECIMIENTOS DE RECLUSION DEL ORDEN  NACIONAL</t>
  </si>
  <si>
    <t>SECTOR JUSTICIA</t>
  </si>
  <si>
    <t>Descripción</t>
  </si>
  <si>
    <t>Compromiso</t>
  </si>
  <si>
    <t>Obligado</t>
  </si>
  <si>
    <t>%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</si>
  <si>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</si>
  <si>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</si>
  <si>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</si>
  <si>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</si>
  <si>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</si>
  <si>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producción</t>
  </si>
  <si>
    <t>Inversión</t>
  </si>
  <si>
    <t>Total</t>
  </si>
  <si>
    <t xml:space="preserve">% </t>
  </si>
  <si>
    <t>Transferencias</t>
  </si>
  <si>
    <t>Reservas Presupuestales a 31 de Julio de 2024</t>
  </si>
  <si>
    <t>MINISTERIO DE JUSTICIA Y DEL DERECHO</t>
  </si>
  <si>
    <t>Enero-Julio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</si>
</sst>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164" fontId="0" fillId="0" borderId="0" xfId="1" applyFont="1"/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left" vertical="center" wrapText="1" readingOrder="1"/>
    </xf>
    <xf numFmtId="0" fontId="18" fillId="0" borderId="1" xfId="0" applyFont="1" applyBorder="1" applyAlignment="1">
      <alignment vertical="center" wrapText="1" readingOrder="1"/>
    </xf>
    <xf numFmtId="0" fontId="18" fillId="0" borderId="1" xfId="0" applyFont="1" applyBorder="1" applyAlignment="1">
      <alignment horizontal="right" vertical="center" wrapText="1" readingOrder="1"/>
    </xf>
    <xf numFmtId="165" fontId="18" fillId="0" borderId="1" xfId="0" applyNumberFormat="1" applyFont="1" applyBorder="1" applyAlignment="1">
      <alignment horizontal="right" vertical="center" wrapText="1" readingOrder="1"/>
    </xf>
    <xf numFmtId="0" fontId="9" fillId="0" borderId="0" xfId="3" applyFont="1" applyAlignment="1">
      <alignment horizontal="center" vertical="center" wrapText="1"/>
    </xf>
    <xf numFmtId="0" fontId="8" fillId="0" borderId="0" xfId="0" applyFont="1"/>
    <xf numFmtId="0" fontId="0" fillId="0" borderId="0" xfId="0"/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  <xf numFmtId="0" fontId="19" fillId="0" borderId="0" xfId="3" applyFont="1"/>
  </cellXfs>
  <cellStyles count="6">
    <cellStyle name="Millares" xfId="1" builtinId="3"/>
    <cellStyle name="Millares [0]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39</xdr:row>
      <xdr:rowOff>52335</xdr:rowOff>
    </xdr:from>
    <xdr:to>
      <xdr:col>2</xdr:col>
      <xdr:colOff>243359</xdr:colOff>
      <xdr:row>45</xdr:row>
      <xdr:rowOff>80909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1549121</xdr:colOff>
      <xdr:row>59</xdr:row>
      <xdr:rowOff>167130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164366</xdr:rowOff>
    </xdr:from>
    <xdr:to>
      <xdr:col>1</xdr:col>
      <xdr:colOff>2281813</xdr:colOff>
      <xdr:row>76</xdr:row>
      <xdr:rowOff>59532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85</xdr:row>
      <xdr:rowOff>44748</xdr:rowOff>
    </xdr:from>
    <xdr:to>
      <xdr:col>1</xdr:col>
      <xdr:colOff>1963615</xdr:colOff>
      <xdr:row>88</xdr:row>
      <xdr:rowOff>124661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954" t="1404" r="5190" b="-1404"/>
        <a:stretch/>
      </xdr:blipFill>
      <xdr:spPr>
        <a:xfrm>
          <a:off x="131159" y="18094623"/>
          <a:ext cx="2046769" cy="7109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154781</xdr:rowOff>
    </xdr:from>
    <xdr:to>
      <xdr:col>2</xdr:col>
      <xdr:colOff>35719</xdr:colOff>
      <xdr:row>8</xdr:row>
      <xdr:rowOff>172426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341E0-9A6D-F3A0-106C-1F055CF3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54781"/>
          <a:ext cx="3345656" cy="16607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showGridLines="0" topLeftCell="J60" workbookViewId="0">
      <selection activeCell="A3" sqref="A3:V62"/>
    </sheetView>
  </sheetViews>
  <sheetFormatPr baseColWidth="10" defaultColWidth="11.42578125" defaultRowHeight="15" x14ac:dyDescent="0.25"/>
  <cols>
    <col min="1" max="1" width="13.42578125" style="42" customWidth="1"/>
    <col min="2" max="2" width="27" style="42" customWidth="1"/>
    <col min="3" max="3" width="21.5703125" style="42" customWidth="1"/>
    <col min="4" max="11" width="5.42578125" style="42" customWidth="1"/>
    <col min="12" max="12" width="7" style="42" customWidth="1"/>
    <col min="13" max="13" width="9.5703125" style="42" customWidth="1"/>
    <col min="14" max="14" width="8" style="42" customWidth="1"/>
    <col min="15" max="15" width="9.5703125" style="42" customWidth="1"/>
    <col min="16" max="16" width="27.5703125" style="42" customWidth="1"/>
    <col min="17" max="17" width="15.140625" style="42" customWidth="1"/>
    <col min="18" max="18" width="17.85546875" style="42" customWidth="1"/>
    <col min="19" max="22" width="18.85546875" style="42" customWidth="1"/>
    <col min="23" max="23" width="0" style="42" hidden="1" customWidth="1"/>
    <col min="24" max="24" width="6.42578125" style="42" customWidth="1"/>
    <col min="25" max="16384" width="11.42578125" style="42"/>
  </cols>
  <sheetData>
    <row r="1" spans="1:22" x14ac:dyDescent="0.25">
      <c r="A1" s="49" t="s">
        <v>0</v>
      </c>
      <c r="B1" s="49">
        <v>2024</v>
      </c>
      <c r="C1" s="50" t="s">
        <v>1</v>
      </c>
      <c r="D1" s="50" t="s">
        <v>1</v>
      </c>
      <c r="E1" s="50" t="s">
        <v>1</v>
      </c>
      <c r="F1" s="50" t="s">
        <v>1</v>
      </c>
      <c r="G1" s="50" t="s">
        <v>1</v>
      </c>
      <c r="H1" s="50" t="s">
        <v>1</v>
      </c>
      <c r="I1" s="50" t="s">
        <v>1</v>
      </c>
      <c r="J1" s="50" t="s">
        <v>1</v>
      </c>
      <c r="K1" s="50" t="s">
        <v>1</v>
      </c>
      <c r="L1" s="50" t="s">
        <v>1</v>
      </c>
      <c r="M1" s="50" t="s">
        <v>1</v>
      </c>
      <c r="N1" s="50" t="s">
        <v>1</v>
      </c>
      <c r="O1" s="50" t="s">
        <v>1</v>
      </c>
      <c r="P1" s="50" t="s">
        <v>1</v>
      </c>
      <c r="Q1" s="50" t="s">
        <v>1</v>
      </c>
      <c r="R1" s="50" t="s">
        <v>1</v>
      </c>
      <c r="S1" s="50" t="s">
        <v>1</v>
      </c>
      <c r="T1" s="50" t="s">
        <v>1</v>
      </c>
      <c r="U1" s="50" t="s">
        <v>1</v>
      </c>
      <c r="V1" s="50" t="s">
        <v>1</v>
      </c>
    </row>
    <row r="2" spans="1:22" x14ac:dyDescent="0.25">
      <c r="A2" s="49" t="s">
        <v>2</v>
      </c>
      <c r="B2" s="49" t="s">
        <v>3</v>
      </c>
      <c r="C2" s="50" t="s">
        <v>1</v>
      </c>
      <c r="D2" s="50" t="s">
        <v>1</v>
      </c>
      <c r="E2" s="50" t="s">
        <v>1</v>
      </c>
      <c r="F2" s="50" t="s">
        <v>1</v>
      </c>
      <c r="G2" s="50" t="s">
        <v>1</v>
      </c>
      <c r="H2" s="50" t="s">
        <v>1</v>
      </c>
      <c r="I2" s="50" t="s">
        <v>1</v>
      </c>
      <c r="J2" s="50" t="s">
        <v>1</v>
      </c>
      <c r="K2" s="50" t="s">
        <v>1</v>
      </c>
      <c r="L2" s="50" t="s">
        <v>1</v>
      </c>
      <c r="M2" s="50" t="s">
        <v>1</v>
      </c>
      <c r="N2" s="50" t="s">
        <v>1</v>
      </c>
      <c r="O2" s="50" t="s">
        <v>1</v>
      </c>
      <c r="P2" s="50" t="s">
        <v>1</v>
      </c>
      <c r="Q2" s="50" t="s">
        <v>1</v>
      </c>
      <c r="R2" s="50" t="s">
        <v>1</v>
      </c>
      <c r="S2" s="50" t="s">
        <v>1</v>
      </c>
      <c r="T2" s="50" t="s">
        <v>1</v>
      </c>
      <c r="U2" s="50" t="s">
        <v>1</v>
      </c>
      <c r="V2" s="50" t="s">
        <v>1</v>
      </c>
    </row>
    <row r="3" spans="1:22" x14ac:dyDescent="0.25">
      <c r="A3" s="49" t="s">
        <v>4</v>
      </c>
      <c r="B3" s="49" t="s">
        <v>179</v>
      </c>
      <c r="C3" s="50" t="s">
        <v>1</v>
      </c>
      <c r="D3" s="50" t="s">
        <v>1</v>
      </c>
      <c r="E3" s="50" t="s">
        <v>1</v>
      </c>
      <c r="F3" s="50" t="s">
        <v>1</v>
      </c>
      <c r="G3" s="50" t="s">
        <v>1</v>
      </c>
      <c r="H3" s="50" t="s">
        <v>1</v>
      </c>
      <c r="I3" s="50" t="s">
        <v>1</v>
      </c>
      <c r="J3" s="50" t="s">
        <v>1</v>
      </c>
      <c r="K3" s="50" t="s">
        <v>1</v>
      </c>
      <c r="L3" s="50" t="s">
        <v>1</v>
      </c>
      <c r="M3" s="50" t="s">
        <v>1</v>
      </c>
      <c r="N3" s="50" t="s">
        <v>1</v>
      </c>
      <c r="O3" s="50" t="s">
        <v>1</v>
      </c>
      <c r="P3" s="50" t="s">
        <v>1</v>
      </c>
      <c r="Q3" s="50" t="s">
        <v>1</v>
      </c>
      <c r="R3" s="50" t="s">
        <v>1</v>
      </c>
      <c r="S3" s="50" t="s">
        <v>1</v>
      </c>
      <c r="T3" s="50" t="s">
        <v>1</v>
      </c>
      <c r="U3" s="50" t="s">
        <v>1</v>
      </c>
      <c r="V3" s="50" t="s">
        <v>1</v>
      </c>
    </row>
    <row r="4" spans="1:22" ht="24" x14ac:dyDescent="0.25">
      <c r="A4" s="49" t="s">
        <v>5</v>
      </c>
      <c r="B4" s="49" t="s">
        <v>6</v>
      </c>
      <c r="C4" s="49" t="s">
        <v>7</v>
      </c>
      <c r="D4" s="49" t="s">
        <v>8</v>
      </c>
      <c r="E4" s="49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49" t="s">
        <v>17</v>
      </c>
      <c r="N4" s="49" t="s">
        <v>18</v>
      </c>
      <c r="O4" s="49" t="s">
        <v>19</v>
      </c>
      <c r="P4" s="49" t="s">
        <v>20</v>
      </c>
      <c r="Q4" s="49" t="s">
        <v>21</v>
      </c>
      <c r="R4" s="49" t="s">
        <v>22</v>
      </c>
      <c r="S4" s="49" t="s">
        <v>23</v>
      </c>
      <c r="T4" s="49" t="s">
        <v>24</v>
      </c>
      <c r="U4" s="49" t="s">
        <v>25</v>
      </c>
      <c r="V4" s="49" t="s">
        <v>26</v>
      </c>
    </row>
    <row r="5" spans="1:22" ht="22.5" x14ac:dyDescent="0.25">
      <c r="A5" s="51" t="s">
        <v>27</v>
      </c>
      <c r="B5" s="52" t="s">
        <v>28</v>
      </c>
      <c r="C5" s="53" t="s">
        <v>29</v>
      </c>
      <c r="D5" s="51" t="s">
        <v>30</v>
      </c>
      <c r="E5" s="51" t="s">
        <v>31</v>
      </c>
      <c r="F5" s="51" t="s">
        <v>31</v>
      </c>
      <c r="G5" s="51" t="s">
        <v>31</v>
      </c>
      <c r="H5" s="51"/>
      <c r="I5" s="51"/>
      <c r="J5" s="51"/>
      <c r="K5" s="51"/>
      <c r="L5" s="51"/>
      <c r="M5" s="51" t="s">
        <v>32</v>
      </c>
      <c r="N5" s="51" t="s">
        <v>33</v>
      </c>
      <c r="O5" s="51" t="s">
        <v>34</v>
      </c>
      <c r="P5" s="52" t="s">
        <v>35</v>
      </c>
      <c r="Q5" s="54" t="s">
        <v>1</v>
      </c>
      <c r="R5" s="54" t="s">
        <v>1</v>
      </c>
      <c r="S5" s="55">
        <v>42183624</v>
      </c>
      <c r="T5" s="55">
        <v>42183624</v>
      </c>
      <c r="U5" s="55">
        <v>42183624</v>
      </c>
      <c r="V5" s="55">
        <v>42183624</v>
      </c>
    </row>
    <row r="6" spans="1:22" ht="22.5" x14ac:dyDescent="0.25">
      <c r="A6" s="51" t="s">
        <v>27</v>
      </c>
      <c r="B6" s="52" t="s">
        <v>28</v>
      </c>
      <c r="C6" s="53" t="s">
        <v>36</v>
      </c>
      <c r="D6" s="51" t="s">
        <v>30</v>
      </c>
      <c r="E6" s="51" t="s">
        <v>37</v>
      </c>
      <c r="F6" s="51"/>
      <c r="G6" s="51"/>
      <c r="H6" s="51"/>
      <c r="I6" s="51"/>
      <c r="J6" s="51"/>
      <c r="K6" s="51"/>
      <c r="L6" s="51"/>
      <c r="M6" s="51" t="s">
        <v>32</v>
      </c>
      <c r="N6" s="51" t="s">
        <v>33</v>
      </c>
      <c r="O6" s="51" t="s">
        <v>34</v>
      </c>
      <c r="P6" s="52" t="s">
        <v>38</v>
      </c>
      <c r="Q6" s="54" t="s">
        <v>1</v>
      </c>
      <c r="R6" s="54" t="s">
        <v>1</v>
      </c>
      <c r="S6" s="55">
        <v>4018450742.3899999</v>
      </c>
      <c r="T6" s="55">
        <v>3850194698.9299998</v>
      </c>
      <c r="U6" s="55">
        <v>3850194698.9299998</v>
      </c>
      <c r="V6" s="55">
        <v>3850194698.9299998</v>
      </c>
    </row>
    <row r="7" spans="1:22" ht="22.5" x14ac:dyDescent="0.25">
      <c r="A7" s="51" t="s">
        <v>27</v>
      </c>
      <c r="B7" s="52" t="s">
        <v>28</v>
      </c>
      <c r="C7" s="53" t="s">
        <v>36</v>
      </c>
      <c r="D7" s="51" t="s">
        <v>30</v>
      </c>
      <c r="E7" s="51" t="s">
        <v>37</v>
      </c>
      <c r="F7" s="51"/>
      <c r="G7" s="51"/>
      <c r="H7" s="51"/>
      <c r="I7" s="51"/>
      <c r="J7" s="51"/>
      <c r="K7" s="51"/>
      <c r="L7" s="51"/>
      <c r="M7" s="51" t="s">
        <v>32</v>
      </c>
      <c r="N7" s="51" t="s">
        <v>39</v>
      </c>
      <c r="O7" s="51" t="s">
        <v>34</v>
      </c>
      <c r="P7" s="52" t="s">
        <v>38</v>
      </c>
      <c r="Q7" s="54" t="s">
        <v>1</v>
      </c>
      <c r="R7" s="54" t="s">
        <v>1</v>
      </c>
      <c r="S7" s="55">
        <v>80145464</v>
      </c>
      <c r="T7" s="55">
        <v>79784123</v>
      </c>
      <c r="U7" s="55">
        <v>79784123</v>
      </c>
      <c r="V7" s="55">
        <v>79784123</v>
      </c>
    </row>
    <row r="8" spans="1:22" ht="22.5" x14ac:dyDescent="0.25">
      <c r="A8" s="51" t="s">
        <v>27</v>
      </c>
      <c r="B8" s="52" t="s">
        <v>28</v>
      </c>
      <c r="C8" s="53" t="s">
        <v>40</v>
      </c>
      <c r="D8" s="51" t="s">
        <v>30</v>
      </c>
      <c r="E8" s="51" t="s">
        <v>41</v>
      </c>
      <c r="F8" s="51" t="s">
        <v>41</v>
      </c>
      <c r="G8" s="51" t="s">
        <v>31</v>
      </c>
      <c r="H8" s="51" t="s">
        <v>42</v>
      </c>
      <c r="I8" s="51"/>
      <c r="J8" s="51"/>
      <c r="K8" s="51"/>
      <c r="L8" s="51"/>
      <c r="M8" s="51" t="s">
        <v>32</v>
      </c>
      <c r="N8" s="51" t="s">
        <v>33</v>
      </c>
      <c r="O8" s="51" t="s">
        <v>34</v>
      </c>
      <c r="P8" s="52" t="s">
        <v>43</v>
      </c>
      <c r="Q8" s="54" t="s">
        <v>1</v>
      </c>
      <c r="R8" s="54" t="s">
        <v>1</v>
      </c>
      <c r="S8" s="55">
        <v>501663385</v>
      </c>
      <c r="T8" s="55">
        <v>488173393</v>
      </c>
      <c r="U8" s="55">
        <v>488173393</v>
      </c>
      <c r="V8" s="55">
        <v>488173393</v>
      </c>
    </row>
    <row r="9" spans="1:22" ht="45" x14ac:dyDescent="0.25">
      <c r="A9" s="51" t="s">
        <v>27</v>
      </c>
      <c r="B9" s="52" t="s">
        <v>28</v>
      </c>
      <c r="C9" s="53" t="s">
        <v>44</v>
      </c>
      <c r="D9" s="51" t="s">
        <v>30</v>
      </c>
      <c r="E9" s="51" t="s">
        <v>41</v>
      </c>
      <c r="F9" s="51" t="s">
        <v>41</v>
      </c>
      <c r="G9" s="51" t="s">
        <v>31</v>
      </c>
      <c r="H9" s="51" t="s">
        <v>45</v>
      </c>
      <c r="I9" s="51"/>
      <c r="J9" s="51"/>
      <c r="K9" s="51"/>
      <c r="L9" s="51"/>
      <c r="M9" s="51" t="s">
        <v>32</v>
      </c>
      <c r="N9" s="51" t="s">
        <v>46</v>
      </c>
      <c r="O9" s="51" t="s">
        <v>34</v>
      </c>
      <c r="P9" s="52" t="s">
        <v>47</v>
      </c>
      <c r="Q9" s="54" t="s">
        <v>1</v>
      </c>
      <c r="R9" s="54" t="s">
        <v>1</v>
      </c>
      <c r="S9" s="55">
        <v>1100000000</v>
      </c>
      <c r="T9" s="55">
        <v>1089366515</v>
      </c>
      <c r="U9" s="55">
        <v>1089366515</v>
      </c>
      <c r="V9" s="55">
        <v>1089366515</v>
      </c>
    </row>
    <row r="10" spans="1:22" ht="56.25" x14ac:dyDescent="0.25">
      <c r="A10" s="51" t="s">
        <v>27</v>
      </c>
      <c r="B10" s="52" t="s">
        <v>28</v>
      </c>
      <c r="C10" s="53" t="s">
        <v>48</v>
      </c>
      <c r="D10" s="51" t="s">
        <v>30</v>
      </c>
      <c r="E10" s="51" t="s">
        <v>41</v>
      </c>
      <c r="F10" s="51" t="s">
        <v>49</v>
      </c>
      <c r="G10" s="51" t="s">
        <v>31</v>
      </c>
      <c r="H10" s="51" t="s">
        <v>50</v>
      </c>
      <c r="I10" s="51"/>
      <c r="J10" s="51"/>
      <c r="K10" s="51"/>
      <c r="L10" s="51"/>
      <c r="M10" s="51" t="s">
        <v>32</v>
      </c>
      <c r="N10" s="51" t="s">
        <v>33</v>
      </c>
      <c r="O10" s="51" t="s">
        <v>34</v>
      </c>
      <c r="P10" s="52" t="s">
        <v>51</v>
      </c>
      <c r="Q10" s="54" t="s">
        <v>1</v>
      </c>
      <c r="R10" s="54" t="s">
        <v>1</v>
      </c>
      <c r="S10" s="55">
        <v>525250435</v>
      </c>
      <c r="T10" s="55">
        <v>392352163</v>
      </c>
      <c r="U10" s="55">
        <v>392352163</v>
      </c>
      <c r="V10" s="55">
        <v>392352163</v>
      </c>
    </row>
    <row r="11" spans="1:22" ht="45" x14ac:dyDescent="0.25">
      <c r="A11" s="51" t="s">
        <v>27</v>
      </c>
      <c r="B11" s="52" t="s">
        <v>28</v>
      </c>
      <c r="C11" s="53" t="s">
        <v>52</v>
      </c>
      <c r="D11" s="51" t="s">
        <v>53</v>
      </c>
      <c r="E11" s="51" t="s">
        <v>54</v>
      </c>
      <c r="F11" s="51" t="s">
        <v>55</v>
      </c>
      <c r="G11" s="51" t="s">
        <v>56</v>
      </c>
      <c r="H11" s="51" t="s">
        <v>1</v>
      </c>
      <c r="I11" s="51" t="s">
        <v>1</v>
      </c>
      <c r="J11" s="51" t="s">
        <v>1</v>
      </c>
      <c r="K11" s="51" t="s">
        <v>1</v>
      </c>
      <c r="L11" s="51" t="s">
        <v>1</v>
      </c>
      <c r="M11" s="51" t="s">
        <v>32</v>
      </c>
      <c r="N11" s="51" t="s">
        <v>39</v>
      </c>
      <c r="O11" s="51" t="s">
        <v>34</v>
      </c>
      <c r="P11" s="52" t="s">
        <v>57</v>
      </c>
      <c r="Q11" s="54" t="s">
        <v>1</v>
      </c>
      <c r="R11" s="54" t="s">
        <v>1</v>
      </c>
      <c r="S11" s="55">
        <v>16245679</v>
      </c>
      <c r="T11" s="55">
        <v>15308655</v>
      </c>
      <c r="U11" s="55">
        <v>15308655</v>
      </c>
      <c r="V11" s="55">
        <v>15308655</v>
      </c>
    </row>
    <row r="12" spans="1:22" ht="33.75" x14ac:dyDescent="0.25">
      <c r="A12" s="51" t="s">
        <v>27</v>
      </c>
      <c r="B12" s="52" t="s">
        <v>28</v>
      </c>
      <c r="C12" s="53" t="s">
        <v>58</v>
      </c>
      <c r="D12" s="51" t="s">
        <v>53</v>
      </c>
      <c r="E12" s="51" t="s">
        <v>59</v>
      </c>
      <c r="F12" s="51" t="s">
        <v>55</v>
      </c>
      <c r="G12" s="51" t="s">
        <v>60</v>
      </c>
      <c r="H12" s="51" t="s">
        <v>1</v>
      </c>
      <c r="I12" s="51" t="s">
        <v>1</v>
      </c>
      <c r="J12" s="51" t="s">
        <v>1</v>
      </c>
      <c r="K12" s="51" t="s">
        <v>1</v>
      </c>
      <c r="L12" s="51" t="s">
        <v>1</v>
      </c>
      <c r="M12" s="51" t="s">
        <v>32</v>
      </c>
      <c r="N12" s="51" t="s">
        <v>46</v>
      </c>
      <c r="O12" s="51" t="s">
        <v>34</v>
      </c>
      <c r="P12" s="52" t="s">
        <v>61</v>
      </c>
      <c r="Q12" s="54" t="s">
        <v>1</v>
      </c>
      <c r="R12" s="54" t="s">
        <v>1</v>
      </c>
      <c r="S12" s="55">
        <v>1500000000</v>
      </c>
      <c r="T12" s="55">
        <v>1300000000</v>
      </c>
      <c r="U12" s="55">
        <v>1300000000</v>
      </c>
      <c r="V12" s="55">
        <v>1300000000</v>
      </c>
    </row>
    <row r="13" spans="1:22" ht="33.75" x14ac:dyDescent="0.25">
      <c r="A13" s="51" t="s">
        <v>27</v>
      </c>
      <c r="B13" s="52" t="s">
        <v>28</v>
      </c>
      <c r="C13" s="53" t="s">
        <v>58</v>
      </c>
      <c r="D13" s="51" t="s">
        <v>53</v>
      </c>
      <c r="E13" s="51" t="s">
        <v>59</v>
      </c>
      <c r="F13" s="51" t="s">
        <v>55</v>
      </c>
      <c r="G13" s="51" t="s">
        <v>60</v>
      </c>
      <c r="H13" s="51" t="s">
        <v>1</v>
      </c>
      <c r="I13" s="51" t="s">
        <v>1</v>
      </c>
      <c r="J13" s="51" t="s">
        <v>1</v>
      </c>
      <c r="K13" s="51" t="s">
        <v>1</v>
      </c>
      <c r="L13" s="51" t="s">
        <v>1</v>
      </c>
      <c r="M13" s="51" t="s">
        <v>32</v>
      </c>
      <c r="N13" s="51" t="s">
        <v>62</v>
      </c>
      <c r="O13" s="51" t="s">
        <v>63</v>
      </c>
      <c r="P13" s="52" t="s">
        <v>61</v>
      </c>
      <c r="Q13" s="54" t="s">
        <v>1</v>
      </c>
      <c r="R13" s="54" t="s">
        <v>1</v>
      </c>
      <c r="S13" s="55">
        <v>245250000</v>
      </c>
      <c r="T13" s="55">
        <v>245250000</v>
      </c>
      <c r="U13" s="55">
        <v>245250000</v>
      </c>
      <c r="V13" s="55">
        <v>245250000</v>
      </c>
    </row>
    <row r="14" spans="1:22" ht="33.75" x14ac:dyDescent="0.25">
      <c r="A14" s="51" t="s">
        <v>27</v>
      </c>
      <c r="B14" s="52" t="s">
        <v>28</v>
      </c>
      <c r="C14" s="53" t="s">
        <v>58</v>
      </c>
      <c r="D14" s="51" t="s">
        <v>53</v>
      </c>
      <c r="E14" s="51" t="s">
        <v>59</v>
      </c>
      <c r="F14" s="51" t="s">
        <v>55</v>
      </c>
      <c r="G14" s="51" t="s">
        <v>60</v>
      </c>
      <c r="H14" s="51" t="s">
        <v>1</v>
      </c>
      <c r="I14" s="51" t="s">
        <v>1</v>
      </c>
      <c r="J14" s="51" t="s">
        <v>1</v>
      </c>
      <c r="K14" s="51" t="s">
        <v>1</v>
      </c>
      <c r="L14" s="51" t="s">
        <v>1</v>
      </c>
      <c r="M14" s="51" t="s">
        <v>32</v>
      </c>
      <c r="N14" s="51" t="s">
        <v>39</v>
      </c>
      <c r="O14" s="51" t="s">
        <v>34</v>
      </c>
      <c r="P14" s="52" t="s">
        <v>61</v>
      </c>
      <c r="Q14" s="54" t="s">
        <v>1</v>
      </c>
      <c r="R14" s="54" t="s">
        <v>1</v>
      </c>
      <c r="S14" s="55">
        <v>129020923</v>
      </c>
      <c r="T14" s="55">
        <v>128363742</v>
      </c>
      <c r="U14" s="55">
        <v>128363742</v>
      </c>
      <c r="V14" s="55">
        <v>128363742</v>
      </c>
    </row>
    <row r="15" spans="1:22" ht="33.75" x14ac:dyDescent="0.25">
      <c r="A15" s="51" t="s">
        <v>27</v>
      </c>
      <c r="B15" s="52" t="s">
        <v>28</v>
      </c>
      <c r="C15" s="53" t="s">
        <v>64</v>
      </c>
      <c r="D15" s="51" t="s">
        <v>53</v>
      </c>
      <c r="E15" s="51" t="s">
        <v>59</v>
      </c>
      <c r="F15" s="51" t="s">
        <v>55</v>
      </c>
      <c r="G15" s="51" t="s">
        <v>62</v>
      </c>
      <c r="H15" s="51" t="s">
        <v>1</v>
      </c>
      <c r="I15" s="51" t="s">
        <v>1</v>
      </c>
      <c r="J15" s="51" t="s">
        <v>1</v>
      </c>
      <c r="K15" s="51" t="s">
        <v>1</v>
      </c>
      <c r="L15" s="51" t="s">
        <v>1</v>
      </c>
      <c r="M15" s="51" t="s">
        <v>32</v>
      </c>
      <c r="N15" s="51" t="s">
        <v>33</v>
      </c>
      <c r="O15" s="51" t="s">
        <v>34</v>
      </c>
      <c r="P15" s="52" t="s">
        <v>65</v>
      </c>
      <c r="Q15" s="54" t="s">
        <v>1</v>
      </c>
      <c r="R15" s="54" t="s">
        <v>1</v>
      </c>
      <c r="S15" s="55">
        <v>140000000</v>
      </c>
      <c r="T15" s="55">
        <v>140000000</v>
      </c>
      <c r="U15" s="55">
        <v>140000000</v>
      </c>
      <c r="V15" s="55">
        <v>140000000</v>
      </c>
    </row>
    <row r="16" spans="1:22" ht="33.75" x14ac:dyDescent="0.25">
      <c r="A16" s="51" t="s">
        <v>27</v>
      </c>
      <c r="B16" s="52" t="s">
        <v>28</v>
      </c>
      <c r="C16" s="53" t="s">
        <v>64</v>
      </c>
      <c r="D16" s="51" t="s">
        <v>53</v>
      </c>
      <c r="E16" s="51" t="s">
        <v>59</v>
      </c>
      <c r="F16" s="51" t="s">
        <v>55</v>
      </c>
      <c r="G16" s="51" t="s">
        <v>62</v>
      </c>
      <c r="H16" s="51" t="s">
        <v>1</v>
      </c>
      <c r="I16" s="51" t="s">
        <v>1</v>
      </c>
      <c r="J16" s="51" t="s">
        <v>1</v>
      </c>
      <c r="K16" s="51" t="s">
        <v>1</v>
      </c>
      <c r="L16" s="51" t="s">
        <v>1</v>
      </c>
      <c r="M16" s="51" t="s">
        <v>32</v>
      </c>
      <c r="N16" s="51" t="s">
        <v>46</v>
      </c>
      <c r="O16" s="51" t="s">
        <v>34</v>
      </c>
      <c r="P16" s="52" t="s">
        <v>65</v>
      </c>
      <c r="Q16" s="54" t="s">
        <v>1</v>
      </c>
      <c r="R16" s="54" t="s">
        <v>1</v>
      </c>
      <c r="S16" s="55">
        <v>0</v>
      </c>
      <c r="T16" s="55">
        <v>0</v>
      </c>
      <c r="U16" s="55">
        <v>0</v>
      </c>
      <c r="V16" s="55">
        <v>0</v>
      </c>
    </row>
    <row r="17" spans="1:22" ht="33.75" x14ac:dyDescent="0.25">
      <c r="A17" s="51" t="s">
        <v>27</v>
      </c>
      <c r="B17" s="52" t="s">
        <v>28</v>
      </c>
      <c r="C17" s="53" t="s">
        <v>64</v>
      </c>
      <c r="D17" s="51" t="s">
        <v>53</v>
      </c>
      <c r="E17" s="51" t="s">
        <v>59</v>
      </c>
      <c r="F17" s="51" t="s">
        <v>55</v>
      </c>
      <c r="G17" s="51" t="s">
        <v>62</v>
      </c>
      <c r="H17" s="51" t="s">
        <v>1</v>
      </c>
      <c r="I17" s="51" t="s">
        <v>1</v>
      </c>
      <c r="J17" s="51" t="s">
        <v>1</v>
      </c>
      <c r="K17" s="51" t="s">
        <v>1</v>
      </c>
      <c r="L17" s="51" t="s">
        <v>1</v>
      </c>
      <c r="M17" s="51" t="s">
        <v>32</v>
      </c>
      <c r="N17" s="51" t="s">
        <v>39</v>
      </c>
      <c r="O17" s="51" t="s">
        <v>34</v>
      </c>
      <c r="P17" s="52" t="s">
        <v>65</v>
      </c>
      <c r="Q17" s="54" t="s">
        <v>1</v>
      </c>
      <c r="R17" s="54" t="s">
        <v>1</v>
      </c>
      <c r="S17" s="55">
        <v>1248420179</v>
      </c>
      <c r="T17" s="55">
        <v>1213227244</v>
      </c>
      <c r="U17" s="55">
        <v>1213227244</v>
      </c>
      <c r="V17" s="55">
        <v>1213227244</v>
      </c>
    </row>
    <row r="18" spans="1:22" ht="45" x14ac:dyDescent="0.25">
      <c r="A18" s="51" t="s">
        <v>27</v>
      </c>
      <c r="B18" s="52" t="s">
        <v>28</v>
      </c>
      <c r="C18" s="53" t="s">
        <v>66</v>
      </c>
      <c r="D18" s="51" t="s">
        <v>53</v>
      </c>
      <c r="E18" s="51" t="s">
        <v>59</v>
      </c>
      <c r="F18" s="51" t="s">
        <v>55</v>
      </c>
      <c r="G18" s="51" t="s">
        <v>39</v>
      </c>
      <c r="H18" s="51" t="s">
        <v>1</v>
      </c>
      <c r="I18" s="51" t="s">
        <v>1</v>
      </c>
      <c r="J18" s="51" t="s">
        <v>1</v>
      </c>
      <c r="K18" s="51" t="s">
        <v>1</v>
      </c>
      <c r="L18" s="51" t="s">
        <v>1</v>
      </c>
      <c r="M18" s="51" t="s">
        <v>32</v>
      </c>
      <c r="N18" s="51" t="s">
        <v>39</v>
      </c>
      <c r="O18" s="51" t="s">
        <v>34</v>
      </c>
      <c r="P18" s="52" t="s">
        <v>67</v>
      </c>
      <c r="Q18" s="54" t="s">
        <v>1</v>
      </c>
      <c r="R18" s="54" t="s">
        <v>1</v>
      </c>
      <c r="S18" s="55">
        <v>212459786</v>
      </c>
      <c r="T18" s="55">
        <v>211333870</v>
      </c>
      <c r="U18" s="55">
        <v>211333870</v>
      </c>
      <c r="V18" s="55">
        <v>211333870</v>
      </c>
    </row>
    <row r="19" spans="1:22" ht="78.75" x14ac:dyDescent="0.25">
      <c r="A19" s="51" t="s">
        <v>27</v>
      </c>
      <c r="B19" s="52" t="s">
        <v>28</v>
      </c>
      <c r="C19" s="53" t="s">
        <v>68</v>
      </c>
      <c r="D19" s="51" t="s">
        <v>53</v>
      </c>
      <c r="E19" s="51" t="s">
        <v>59</v>
      </c>
      <c r="F19" s="51" t="s">
        <v>55</v>
      </c>
      <c r="G19" s="51" t="s">
        <v>69</v>
      </c>
      <c r="H19" s="51" t="s">
        <v>1</v>
      </c>
      <c r="I19" s="51" t="s">
        <v>1</v>
      </c>
      <c r="J19" s="51" t="s">
        <v>1</v>
      </c>
      <c r="K19" s="51" t="s">
        <v>1</v>
      </c>
      <c r="L19" s="51" t="s">
        <v>1</v>
      </c>
      <c r="M19" s="51" t="s">
        <v>32</v>
      </c>
      <c r="N19" s="51" t="s">
        <v>60</v>
      </c>
      <c r="O19" s="51" t="s">
        <v>34</v>
      </c>
      <c r="P19" s="52" t="s">
        <v>70</v>
      </c>
      <c r="Q19" s="54" t="s">
        <v>1</v>
      </c>
      <c r="R19" s="54" t="s">
        <v>1</v>
      </c>
      <c r="S19" s="55">
        <v>247406139</v>
      </c>
      <c r="T19" s="55">
        <v>247406139</v>
      </c>
      <c r="U19" s="55">
        <v>247406139</v>
      </c>
      <c r="V19" s="55">
        <v>247406139</v>
      </c>
    </row>
    <row r="20" spans="1:22" ht="33.75" x14ac:dyDescent="0.25">
      <c r="A20" s="51" t="s">
        <v>27</v>
      </c>
      <c r="B20" s="52" t="s">
        <v>28</v>
      </c>
      <c r="C20" s="53" t="s">
        <v>71</v>
      </c>
      <c r="D20" s="51" t="s">
        <v>53</v>
      </c>
      <c r="E20" s="51" t="s">
        <v>72</v>
      </c>
      <c r="F20" s="51" t="s">
        <v>55</v>
      </c>
      <c r="G20" s="51" t="s">
        <v>73</v>
      </c>
      <c r="H20" s="51" t="s">
        <v>1</v>
      </c>
      <c r="I20" s="51" t="s">
        <v>1</v>
      </c>
      <c r="J20" s="51" t="s">
        <v>1</v>
      </c>
      <c r="K20" s="51" t="s">
        <v>1</v>
      </c>
      <c r="L20" s="51" t="s">
        <v>1</v>
      </c>
      <c r="M20" s="51" t="s">
        <v>32</v>
      </c>
      <c r="N20" s="51" t="s">
        <v>39</v>
      </c>
      <c r="O20" s="51" t="s">
        <v>34</v>
      </c>
      <c r="P20" s="52" t="s">
        <v>74</v>
      </c>
      <c r="Q20" s="54" t="s">
        <v>1</v>
      </c>
      <c r="R20" s="54" t="s">
        <v>1</v>
      </c>
      <c r="S20" s="55">
        <v>129443634</v>
      </c>
      <c r="T20" s="55">
        <v>127413928</v>
      </c>
      <c r="U20" s="55">
        <v>127413928</v>
      </c>
      <c r="V20" s="55">
        <v>127413928</v>
      </c>
    </row>
    <row r="21" spans="1:22" ht="67.5" x14ac:dyDescent="0.25">
      <c r="A21" s="51" t="s">
        <v>27</v>
      </c>
      <c r="B21" s="52" t="s">
        <v>28</v>
      </c>
      <c r="C21" s="53" t="s">
        <v>75</v>
      </c>
      <c r="D21" s="51" t="s">
        <v>53</v>
      </c>
      <c r="E21" s="51" t="s">
        <v>76</v>
      </c>
      <c r="F21" s="51" t="s">
        <v>55</v>
      </c>
      <c r="G21" s="51" t="s">
        <v>77</v>
      </c>
      <c r="H21" s="51" t="s">
        <v>1</v>
      </c>
      <c r="I21" s="51" t="s">
        <v>1</v>
      </c>
      <c r="J21" s="51" t="s">
        <v>1</v>
      </c>
      <c r="K21" s="51" t="s">
        <v>1</v>
      </c>
      <c r="L21" s="51" t="s">
        <v>1</v>
      </c>
      <c r="M21" s="51" t="s">
        <v>32</v>
      </c>
      <c r="N21" s="51" t="s">
        <v>46</v>
      </c>
      <c r="O21" s="51" t="s">
        <v>34</v>
      </c>
      <c r="P21" s="52" t="s">
        <v>78</v>
      </c>
      <c r="Q21" s="54" t="s">
        <v>1</v>
      </c>
      <c r="R21" s="54" t="s">
        <v>1</v>
      </c>
      <c r="S21" s="55">
        <v>798593557.00999999</v>
      </c>
      <c r="T21" s="55">
        <v>797344682</v>
      </c>
      <c r="U21" s="55">
        <v>797344682</v>
      </c>
      <c r="V21" s="55">
        <v>797344682</v>
      </c>
    </row>
    <row r="22" spans="1:22" ht="45" x14ac:dyDescent="0.25">
      <c r="A22" s="51" t="s">
        <v>27</v>
      </c>
      <c r="B22" s="52" t="s">
        <v>28</v>
      </c>
      <c r="C22" s="53" t="s">
        <v>79</v>
      </c>
      <c r="D22" s="51" t="s">
        <v>53</v>
      </c>
      <c r="E22" s="51" t="s">
        <v>80</v>
      </c>
      <c r="F22" s="51" t="s">
        <v>55</v>
      </c>
      <c r="G22" s="51" t="s">
        <v>81</v>
      </c>
      <c r="H22" s="51" t="s">
        <v>1</v>
      </c>
      <c r="I22" s="51" t="s">
        <v>1</v>
      </c>
      <c r="J22" s="51" t="s">
        <v>1</v>
      </c>
      <c r="K22" s="51" t="s">
        <v>1</v>
      </c>
      <c r="L22" s="51" t="s">
        <v>1</v>
      </c>
      <c r="M22" s="51" t="s">
        <v>32</v>
      </c>
      <c r="N22" s="51" t="s">
        <v>39</v>
      </c>
      <c r="O22" s="51" t="s">
        <v>34</v>
      </c>
      <c r="P22" s="52" t="s">
        <v>82</v>
      </c>
      <c r="Q22" s="54" t="s">
        <v>1</v>
      </c>
      <c r="R22" s="54" t="s">
        <v>1</v>
      </c>
      <c r="S22" s="55">
        <v>34880195</v>
      </c>
      <c r="T22" s="55">
        <v>34712847</v>
      </c>
      <c r="U22" s="55">
        <v>34712847</v>
      </c>
      <c r="V22" s="55">
        <v>34712847</v>
      </c>
    </row>
    <row r="23" spans="1:22" ht="45" x14ac:dyDescent="0.25">
      <c r="A23" s="51" t="s">
        <v>27</v>
      </c>
      <c r="B23" s="52" t="s">
        <v>28</v>
      </c>
      <c r="C23" s="53" t="s">
        <v>83</v>
      </c>
      <c r="D23" s="51" t="s">
        <v>53</v>
      </c>
      <c r="E23" s="51" t="s">
        <v>80</v>
      </c>
      <c r="F23" s="51" t="s">
        <v>55</v>
      </c>
      <c r="G23" s="51" t="s">
        <v>33</v>
      </c>
      <c r="H23" s="51" t="s">
        <v>1</v>
      </c>
      <c r="I23" s="51" t="s">
        <v>1</v>
      </c>
      <c r="J23" s="51" t="s">
        <v>1</v>
      </c>
      <c r="K23" s="51" t="s">
        <v>1</v>
      </c>
      <c r="L23" s="51" t="s">
        <v>1</v>
      </c>
      <c r="M23" s="51" t="s">
        <v>32</v>
      </c>
      <c r="N23" s="51" t="s">
        <v>39</v>
      </c>
      <c r="O23" s="51" t="s">
        <v>34</v>
      </c>
      <c r="P23" s="52" t="s">
        <v>84</v>
      </c>
      <c r="Q23" s="54" t="s">
        <v>1</v>
      </c>
      <c r="R23" s="54" t="s">
        <v>1</v>
      </c>
      <c r="S23" s="55">
        <v>1245429459.02</v>
      </c>
      <c r="T23" s="55">
        <v>1239452025</v>
      </c>
      <c r="U23" s="55">
        <v>1239452025</v>
      </c>
      <c r="V23" s="55">
        <v>1239452025</v>
      </c>
    </row>
    <row r="24" spans="1:22" ht="56.25" x14ac:dyDescent="0.25">
      <c r="A24" s="51" t="s">
        <v>27</v>
      </c>
      <c r="B24" s="52" t="s">
        <v>28</v>
      </c>
      <c r="C24" s="53" t="s">
        <v>85</v>
      </c>
      <c r="D24" s="51" t="s">
        <v>53</v>
      </c>
      <c r="E24" s="51" t="s">
        <v>86</v>
      </c>
      <c r="F24" s="51" t="s">
        <v>55</v>
      </c>
      <c r="G24" s="51" t="s">
        <v>87</v>
      </c>
      <c r="H24" s="51"/>
      <c r="I24" s="51"/>
      <c r="J24" s="51"/>
      <c r="K24" s="51"/>
      <c r="L24" s="51"/>
      <c r="M24" s="51" t="s">
        <v>32</v>
      </c>
      <c r="N24" s="51" t="s">
        <v>46</v>
      </c>
      <c r="O24" s="51" t="s">
        <v>34</v>
      </c>
      <c r="P24" s="52" t="s">
        <v>88</v>
      </c>
      <c r="Q24" s="54" t="s">
        <v>1</v>
      </c>
      <c r="R24" s="54" t="s">
        <v>1</v>
      </c>
      <c r="S24" s="55">
        <v>660701121.00999999</v>
      </c>
      <c r="T24" s="55">
        <v>641077687</v>
      </c>
      <c r="U24" s="55">
        <v>641077687</v>
      </c>
      <c r="V24" s="55">
        <v>641077687</v>
      </c>
    </row>
    <row r="25" spans="1:22" ht="78.75" x14ac:dyDescent="0.25">
      <c r="A25" s="51" t="s">
        <v>27</v>
      </c>
      <c r="B25" s="52" t="s">
        <v>28</v>
      </c>
      <c r="C25" s="53" t="s">
        <v>89</v>
      </c>
      <c r="D25" s="51" t="s">
        <v>53</v>
      </c>
      <c r="E25" s="51" t="s">
        <v>86</v>
      </c>
      <c r="F25" s="51" t="s">
        <v>55</v>
      </c>
      <c r="G25" s="51" t="s">
        <v>90</v>
      </c>
      <c r="H25" s="51" t="s">
        <v>1</v>
      </c>
      <c r="I25" s="51" t="s">
        <v>1</v>
      </c>
      <c r="J25" s="51" t="s">
        <v>1</v>
      </c>
      <c r="K25" s="51" t="s">
        <v>1</v>
      </c>
      <c r="L25" s="51" t="s">
        <v>1</v>
      </c>
      <c r="M25" s="51" t="s">
        <v>32</v>
      </c>
      <c r="N25" s="51" t="s">
        <v>46</v>
      </c>
      <c r="O25" s="51" t="s">
        <v>34</v>
      </c>
      <c r="P25" s="52" t="s">
        <v>91</v>
      </c>
      <c r="Q25" s="54" t="s">
        <v>1</v>
      </c>
      <c r="R25" s="54" t="s">
        <v>1</v>
      </c>
      <c r="S25" s="55">
        <v>414620730.33999997</v>
      </c>
      <c r="T25" s="55">
        <v>414620730.33999997</v>
      </c>
      <c r="U25" s="55">
        <v>414620730.33999997</v>
      </c>
      <c r="V25" s="55">
        <v>414620730.33999997</v>
      </c>
    </row>
    <row r="26" spans="1:22" ht="56.25" x14ac:dyDescent="0.25">
      <c r="A26" s="51" t="s">
        <v>27</v>
      </c>
      <c r="B26" s="52" t="s">
        <v>28</v>
      </c>
      <c r="C26" s="53" t="s">
        <v>92</v>
      </c>
      <c r="D26" s="51" t="s">
        <v>53</v>
      </c>
      <c r="E26" s="51" t="s">
        <v>86</v>
      </c>
      <c r="F26" s="51" t="s">
        <v>55</v>
      </c>
      <c r="G26" s="51" t="s">
        <v>81</v>
      </c>
      <c r="H26" s="51" t="s">
        <v>1</v>
      </c>
      <c r="I26" s="51" t="s">
        <v>1</v>
      </c>
      <c r="J26" s="51" t="s">
        <v>1</v>
      </c>
      <c r="K26" s="51" t="s">
        <v>1</v>
      </c>
      <c r="L26" s="51" t="s">
        <v>1</v>
      </c>
      <c r="M26" s="51" t="s">
        <v>32</v>
      </c>
      <c r="N26" s="51" t="s">
        <v>46</v>
      </c>
      <c r="O26" s="51" t="s">
        <v>34</v>
      </c>
      <c r="P26" s="52" t="s">
        <v>93</v>
      </c>
      <c r="Q26" s="54" t="s">
        <v>1</v>
      </c>
      <c r="R26" s="54" t="s">
        <v>1</v>
      </c>
      <c r="S26" s="55">
        <v>3840078</v>
      </c>
      <c r="T26" s="55">
        <v>3840078</v>
      </c>
      <c r="U26" s="55">
        <v>3840078</v>
      </c>
      <c r="V26" s="55">
        <v>3840078</v>
      </c>
    </row>
    <row r="27" spans="1:22" ht="22.5" x14ac:dyDescent="0.25">
      <c r="A27" s="51" t="s">
        <v>94</v>
      </c>
      <c r="B27" s="52" t="s">
        <v>95</v>
      </c>
      <c r="C27" s="53" t="s">
        <v>36</v>
      </c>
      <c r="D27" s="51" t="s">
        <v>30</v>
      </c>
      <c r="E27" s="51" t="s">
        <v>37</v>
      </c>
      <c r="F27" s="51"/>
      <c r="G27" s="51"/>
      <c r="H27" s="51"/>
      <c r="I27" s="51"/>
      <c r="J27" s="51"/>
      <c r="K27" s="51"/>
      <c r="L27" s="51"/>
      <c r="M27" s="51" t="s">
        <v>96</v>
      </c>
      <c r="N27" s="51" t="s">
        <v>97</v>
      </c>
      <c r="O27" s="51" t="s">
        <v>34</v>
      </c>
      <c r="P27" s="52" t="s">
        <v>38</v>
      </c>
      <c r="Q27" s="54" t="s">
        <v>1</v>
      </c>
      <c r="R27" s="54" t="s">
        <v>1</v>
      </c>
      <c r="S27" s="55">
        <v>25243741145.02</v>
      </c>
      <c r="T27" s="55">
        <v>21273508715.889999</v>
      </c>
      <c r="U27" s="55">
        <v>21273508715.889999</v>
      </c>
      <c r="V27" s="55">
        <v>21273508715.889999</v>
      </c>
    </row>
    <row r="28" spans="1:22" ht="22.5" x14ac:dyDescent="0.25">
      <c r="A28" s="51" t="s">
        <v>94</v>
      </c>
      <c r="B28" s="52" t="s">
        <v>95</v>
      </c>
      <c r="C28" s="53" t="s">
        <v>36</v>
      </c>
      <c r="D28" s="51" t="s">
        <v>30</v>
      </c>
      <c r="E28" s="51" t="s">
        <v>37</v>
      </c>
      <c r="F28" s="51"/>
      <c r="G28" s="51"/>
      <c r="H28" s="51"/>
      <c r="I28" s="51"/>
      <c r="J28" s="51"/>
      <c r="K28" s="51"/>
      <c r="L28" s="51"/>
      <c r="M28" s="51" t="s">
        <v>96</v>
      </c>
      <c r="N28" s="51" t="s">
        <v>98</v>
      </c>
      <c r="O28" s="51" t="s">
        <v>34</v>
      </c>
      <c r="P28" s="52" t="s">
        <v>38</v>
      </c>
      <c r="Q28" s="54" t="s">
        <v>1</v>
      </c>
      <c r="R28" s="54" t="s">
        <v>1</v>
      </c>
      <c r="S28" s="55">
        <v>85664432.299999997</v>
      </c>
      <c r="T28" s="55">
        <v>85609771.299999997</v>
      </c>
      <c r="U28" s="55">
        <v>85609771.299999997</v>
      </c>
      <c r="V28" s="55">
        <v>85609771.299999997</v>
      </c>
    </row>
    <row r="29" spans="1:22" ht="33.75" x14ac:dyDescent="0.25">
      <c r="A29" s="51" t="s">
        <v>94</v>
      </c>
      <c r="B29" s="52" t="s">
        <v>95</v>
      </c>
      <c r="C29" s="53" t="s">
        <v>99</v>
      </c>
      <c r="D29" s="51" t="s">
        <v>30</v>
      </c>
      <c r="E29" s="51" t="s">
        <v>41</v>
      </c>
      <c r="F29" s="51" t="s">
        <v>41</v>
      </c>
      <c r="G29" s="51" t="s">
        <v>31</v>
      </c>
      <c r="H29" s="51" t="s">
        <v>100</v>
      </c>
      <c r="I29" s="51"/>
      <c r="J29" s="51"/>
      <c r="K29" s="51"/>
      <c r="L29" s="51"/>
      <c r="M29" s="51" t="s">
        <v>96</v>
      </c>
      <c r="N29" s="51" t="s">
        <v>98</v>
      </c>
      <c r="O29" s="51" t="s">
        <v>34</v>
      </c>
      <c r="P29" s="52" t="s">
        <v>101</v>
      </c>
      <c r="Q29" s="54" t="s">
        <v>1</v>
      </c>
      <c r="R29" s="54" t="s">
        <v>1</v>
      </c>
      <c r="S29" s="55">
        <v>146788578</v>
      </c>
      <c r="T29" s="55">
        <v>127476923</v>
      </c>
      <c r="U29" s="55">
        <v>127476923</v>
      </c>
      <c r="V29" s="55">
        <v>127476923</v>
      </c>
    </row>
    <row r="30" spans="1:22" ht="22.5" x14ac:dyDescent="0.25">
      <c r="A30" s="51" t="s">
        <v>94</v>
      </c>
      <c r="B30" s="52" t="s">
        <v>95</v>
      </c>
      <c r="C30" s="53" t="s">
        <v>102</v>
      </c>
      <c r="D30" s="51" t="s">
        <v>30</v>
      </c>
      <c r="E30" s="51" t="s">
        <v>41</v>
      </c>
      <c r="F30" s="51" t="s">
        <v>41</v>
      </c>
      <c r="G30" s="51" t="s">
        <v>31</v>
      </c>
      <c r="H30" s="51" t="s">
        <v>103</v>
      </c>
      <c r="I30" s="51"/>
      <c r="J30" s="51"/>
      <c r="K30" s="51"/>
      <c r="L30" s="51"/>
      <c r="M30" s="51" t="s">
        <v>96</v>
      </c>
      <c r="N30" s="51" t="s">
        <v>104</v>
      </c>
      <c r="O30" s="51" t="s">
        <v>34</v>
      </c>
      <c r="P30" s="52" t="s">
        <v>105</v>
      </c>
      <c r="Q30" s="54" t="s">
        <v>1</v>
      </c>
      <c r="R30" s="54" t="s">
        <v>1</v>
      </c>
      <c r="S30" s="55">
        <v>140000000000</v>
      </c>
      <c r="T30" s="55">
        <v>0</v>
      </c>
      <c r="U30" s="55">
        <v>0</v>
      </c>
      <c r="V30" s="55">
        <v>0</v>
      </c>
    </row>
    <row r="31" spans="1:22" ht="56.25" x14ac:dyDescent="0.25">
      <c r="A31" s="51" t="s">
        <v>94</v>
      </c>
      <c r="B31" s="52" t="s">
        <v>95</v>
      </c>
      <c r="C31" s="53" t="s">
        <v>106</v>
      </c>
      <c r="D31" s="51" t="s">
        <v>53</v>
      </c>
      <c r="E31" s="51" t="s">
        <v>76</v>
      </c>
      <c r="F31" s="51" t="s">
        <v>55</v>
      </c>
      <c r="G31" s="51" t="s">
        <v>56</v>
      </c>
      <c r="H31" s="51"/>
      <c r="I31" s="51"/>
      <c r="J31" s="51"/>
      <c r="K31" s="51"/>
      <c r="L31" s="51"/>
      <c r="M31" s="51" t="s">
        <v>96</v>
      </c>
      <c r="N31" s="51" t="s">
        <v>97</v>
      </c>
      <c r="O31" s="51" t="s">
        <v>34</v>
      </c>
      <c r="P31" s="52" t="s">
        <v>107</v>
      </c>
      <c r="Q31" s="54" t="s">
        <v>1</v>
      </c>
      <c r="R31" s="54" t="s">
        <v>1</v>
      </c>
      <c r="S31" s="55">
        <v>1153678608.6800001</v>
      </c>
      <c r="T31" s="55">
        <v>876785125.86000001</v>
      </c>
      <c r="U31" s="55">
        <v>876785125.86000001</v>
      </c>
      <c r="V31" s="55">
        <v>876785125.86000001</v>
      </c>
    </row>
    <row r="32" spans="1:22" ht="56.25" x14ac:dyDescent="0.25">
      <c r="A32" s="51" t="s">
        <v>94</v>
      </c>
      <c r="B32" s="52" t="s">
        <v>95</v>
      </c>
      <c r="C32" s="53" t="s">
        <v>108</v>
      </c>
      <c r="D32" s="51" t="s">
        <v>53</v>
      </c>
      <c r="E32" s="51" t="s">
        <v>109</v>
      </c>
      <c r="F32" s="51" t="s">
        <v>55</v>
      </c>
      <c r="G32" s="51" t="s">
        <v>110</v>
      </c>
      <c r="H32" s="51"/>
      <c r="I32" s="51"/>
      <c r="J32" s="51"/>
      <c r="K32" s="51"/>
      <c r="L32" s="51"/>
      <c r="M32" s="51" t="s">
        <v>96</v>
      </c>
      <c r="N32" s="51" t="s">
        <v>97</v>
      </c>
      <c r="O32" s="51" t="s">
        <v>34</v>
      </c>
      <c r="P32" s="52" t="s">
        <v>111</v>
      </c>
      <c r="Q32" s="54" t="s">
        <v>1</v>
      </c>
      <c r="R32" s="54" t="s">
        <v>1</v>
      </c>
      <c r="S32" s="55">
        <v>5831084639.71</v>
      </c>
      <c r="T32" s="55">
        <v>3612625227.4699998</v>
      </c>
      <c r="U32" s="55">
        <v>3612625227.4699998</v>
      </c>
      <c r="V32" s="55">
        <v>3612625227.4699998</v>
      </c>
    </row>
    <row r="33" spans="1:22" ht="33.75" x14ac:dyDescent="0.25">
      <c r="A33" s="51" t="s">
        <v>94</v>
      </c>
      <c r="B33" s="52" t="s">
        <v>95</v>
      </c>
      <c r="C33" s="53" t="s">
        <v>112</v>
      </c>
      <c r="D33" s="51" t="s">
        <v>53</v>
      </c>
      <c r="E33" s="51" t="s">
        <v>109</v>
      </c>
      <c r="F33" s="51" t="s">
        <v>55</v>
      </c>
      <c r="G33" s="51" t="s">
        <v>60</v>
      </c>
      <c r="H33" s="51"/>
      <c r="I33" s="51"/>
      <c r="J33" s="51"/>
      <c r="K33" s="51"/>
      <c r="L33" s="51"/>
      <c r="M33" s="51" t="s">
        <v>96</v>
      </c>
      <c r="N33" s="51" t="s">
        <v>97</v>
      </c>
      <c r="O33" s="51" t="s">
        <v>34</v>
      </c>
      <c r="P33" s="52" t="s">
        <v>113</v>
      </c>
      <c r="Q33" s="54" t="s">
        <v>1</v>
      </c>
      <c r="R33" s="54" t="s">
        <v>1</v>
      </c>
      <c r="S33" s="55">
        <v>2511019845.9000001</v>
      </c>
      <c r="T33" s="55">
        <v>2374029256.9699998</v>
      </c>
      <c r="U33" s="55">
        <v>2374029256.9699998</v>
      </c>
      <c r="V33" s="55">
        <v>2374029256.9699998</v>
      </c>
    </row>
    <row r="34" spans="1:22" ht="67.5" x14ac:dyDescent="0.25">
      <c r="A34" s="51" t="s">
        <v>94</v>
      </c>
      <c r="B34" s="52" t="s">
        <v>95</v>
      </c>
      <c r="C34" s="53" t="s">
        <v>114</v>
      </c>
      <c r="D34" s="51" t="s">
        <v>53</v>
      </c>
      <c r="E34" s="51" t="s">
        <v>109</v>
      </c>
      <c r="F34" s="51" t="s">
        <v>55</v>
      </c>
      <c r="G34" s="51" t="s">
        <v>62</v>
      </c>
      <c r="H34" s="51" t="s">
        <v>1</v>
      </c>
      <c r="I34" s="51" t="s">
        <v>1</v>
      </c>
      <c r="J34" s="51" t="s">
        <v>1</v>
      </c>
      <c r="K34" s="51" t="s">
        <v>1</v>
      </c>
      <c r="L34" s="51" t="s">
        <v>1</v>
      </c>
      <c r="M34" s="51" t="s">
        <v>32</v>
      </c>
      <c r="N34" s="51" t="s">
        <v>60</v>
      </c>
      <c r="O34" s="51" t="s">
        <v>34</v>
      </c>
      <c r="P34" s="52" t="s">
        <v>115</v>
      </c>
      <c r="Q34" s="54" t="s">
        <v>1</v>
      </c>
      <c r="R34" s="54" t="s">
        <v>1</v>
      </c>
      <c r="S34" s="55">
        <v>6095753555.0699997</v>
      </c>
      <c r="T34" s="55">
        <v>1545197612.5999999</v>
      </c>
      <c r="U34" s="55">
        <v>292189940.75</v>
      </c>
      <c r="V34" s="55">
        <v>292189940.75</v>
      </c>
    </row>
    <row r="35" spans="1:22" ht="67.5" x14ac:dyDescent="0.25">
      <c r="A35" s="51" t="s">
        <v>94</v>
      </c>
      <c r="B35" s="52" t="s">
        <v>95</v>
      </c>
      <c r="C35" s="53" t="s">
        <v>114</v>
      </c>
      <c r="D35" s="51" t="s">
        <v>53</v>
      </c>
      <c r="E35" s="51" t="s">
        <v>109</v>
      </c>
      <c r="F35" s="51" t="s">
        <v>55</v>
      </c>
      <c r="G35" s="51" t="s">
        <v>62</v>
      </c>
      <c r="H35" s="51" t="s">
        <v>1</v>
      </c>
      <c r="I35" s="51" t="s">
        <v>1</v>
      </c>
      <c r="J35" s="51" t="s">
        <v>1</v>
      </c>
      <c r="K35" s="51" t="s">
        <v>1</v>
      </c>
      <c r="L35" s="51" t="s">
        <v>1</v>
      </c>
      <c r="M35" s="51" t="s">
        <v>96</v>
      </c>
      <c r="N35" s="51" t="s">
        <v>97</v>
      </c>
      <c r="O35" s="51" t="s">
        <v>34</v>
      </c>
      <c r="P35" s="52" t="s">
        <v>115</v>
      </c>
      <c r="Q35" s="54" t="s">
        <v>1</v>
      </c>
      <c r="R35" s="54" t="s">
        <v>1</v>
      </c>
      <c r="S35" s="55">
        <v>4199219094.4000001</v>
      </c>
      <c r="T35" s="55">
        <v>3917824736.8400002</v>
      </c>
      <c r="U35" s="55">
        <v>3917824736.8400002</v>
      </c>
      <c r="V35" s="55">
        <v>3917824736.8400002</v>
      </c>
    </row>
    <row r="36" spans="1:22" ht="56.25" x14ac:dyDescent="0.25">
      <c r="A36" s="51" t="s">
        <v>94</v>
      </c>
      <c r="B36" s="52" t="s">
        <v>95</v>
      </c>
      <c r="C36" s="53" t="s">
        <v>116</v>
      </c>
      <c r="D36" s="51" t="s">
        <v>53</v>
      </c>
      <c r="E36" s="51" t="s">
        <v>86</v>
      </c>
      <c r="F36" s="51" t="s">
        <v>55</v>
      </c>
      <c r="G36" s="51" t="s">
        <v>77</v>
      </c>
      <c r="H36" s="51"/>
      <c r="I36" s="51"/>
      <c r="J36" s="51"/>
      <c r="K36" s="51"/>
      <c r="L36" s="51"/>
      <c r="M36" s="51" t="s">
        <v>96</v>
      </c>
      <c r="N36" s="51" t="s">
        <v>97</v>
      </c>
      <c r="O36" s="51" t="s">
        <v>34</v>
      </c>
      <c r="P36" s="52" t="s">
        <v>117</v>
      </c>
      <c r="Q36" s="54" t="s">
        <v>1</v>
      </c>
      <c r="R36" s="54" t="s">
        <v>1</v>
      </c>
      <c r="S36" s="55">
        <v>42246672.700000003</v>
      </c>
      <c r="T36" s="55">
        <v>39311127.100000001</v>
      </c>
      <c r="U36" s="55">
        <v>39311127.100000001</v>
      </c>
      <c r="V36" s="55">
        <v>39311127.100000001</v>
      </c>
    </row>
    <row r="37" spans="1:22" ht="45" x14ac:dyDescent="0.25">
      <c r="A37" s="51" t="s">
        <v>94</v>
      </c>
      <c r="B37" s="52" t="s">
        <v>95</v>
      </c>
      <c r="C37" s="53" t="s">
        <v>89</v>
      </c>
      <c r="D37" s="51" t="s">
        <v>53</v>
      </c>
      <c r="E37" s="51" t="s">
        <v>86</v>
      </c>
      <c r="F37" s="51" t="s">
        <v>55</v>
      </c>
      <c r="G37" s="51" t="s">
        <v>90</v>
      </c>
      <c r="H37" s="51" t="s">
        <v>1</v>
      </c>
      <c r="I37" s="51" t="s">
        <v>1</v>
      </c>
      <c r="J37" s="51" t="s">
        <v>1</v>
      </c>
      <c r="K37" s="51" t="s">
        <v>1</v>
      </c>
      <c r="L37" s="51" t="s">
        <v>1</v>
      </c>
      <c r="M37" s="51" t="s">
        <v>96</v>
      </c>
      <c r="N37" s="51" t="s">
        <v>97</v>
      </c>
      <c r="O37" s="51" t="s">
        <v>34</v>
      </c>
      <c r="P37" s="52" t="s">
        <v>118</v>
      </c>
      <c r="Q37" s="54" t="s">
        <v>1</v>
      </c>
      <c r="R37" s="54" t="s">
        <v>1</v>
      </c>
      <c r="S37" s="55">
        <v>7526018615.5600004</v>
      </c>
      <c r="T37" s="55">
        <v>6519689228.0900002</v>
      </c>
      <c r="U37" s="55">
        <v>6519689228.0900002</v>
      </c>
      <c r="V37" s="55">
        <v>6519689228.0900002</v>
      </c>
    </row>
    <row r="38" spans="1:22" ht="33.75" x14ac:dyDescent="0.25">
      <c r="A38" s="51" t="s">
        <v>94</v>
      </c>
      <c r="B38" s="52" t="s">
        <v>95</v>
      </c>
      <c r="C38" s="53" t="s">
        <v>92</v>
      </c>
      <c r="D38" s="51" t="s">
        <v>53</v>
      </c>
      <c r="E38" s="51" t="s">
        <v>86</v>
      </c>
      <c r="F38" s="51" t="s">
        <v>55</v>
      </c>
      <c r="G38" s="51" t="s">
        <v>81</v>
      </c>
      <c r="H38" s="51" t="s">
        <v>1</v>
      </c>
      <c r="I38" s="51" t="s">
        <v>1</v>
      </c>
      <c r="J38" s="51" t="s">
        <v>1</v>
      </c>
      <c r="K38" s="51" t="s">
        <v>1</v>
      </c>
      <c r="L38" s="51" t="s">
        <v>1</v>
      </c>
      <c r="M38" s="51" t="s">
        <v>96</v>
      </c>
      <c r="N38" s="51" t="s">
        <v>97</v>
      </c>
      <c r="O38" s="51" t="s">
        <v>34</v>
      </c>
      <c r="P38" s="52" t="s">
        <v>119</v>
      </c>
      <c r="Q38" s="54" t="s">
        <v>1</v>
      </c>
      <c r="R38" s="54" t="s">
        <v>1</v>
      </c>
      <c r="S38" s="55">
        <v>4067183837.4299998</v>
      </c>
      <c r="T38" s="55">
        <v>2414624456.5100002</v>
      </c>
      <c r="U38" s="55">
        <v>2414624456.5100002</v>
      </c>
      <c r="V38" s="55">
        <v>2414624456.5100002</v>
      </c>
    </row>
    <row r="39" spans="1:22" ht="33.75" x14ac:dyDescent="0.25">
      <c r="A39" s="51" t="s">
        <v>120</v>
      </c>
      <c r="B39" s="52" t="s">
        <v>121</v>
      </c>
      <c r="C39" s="53" t="s">
        <v>122</v>
      </c>
      <c r="D39" s="51" t="s">
        <v>30</v>
      </c>
      <c r="E39" s="51" t="s">
        <v>31</v>
      </c>
      <c r="F39" s="51" t="s">
        <v>31</v>
      </c>
      <c r="G39" s="51" t="s">
        <v>41</v>
      </c>
      <c r="H39" s="51"/>
      <c r="I39" s="51"/>
      <c r="J39" s="51"/>
      <c r="K39" s="51"/>
      <c r="L39" s="51"/>
      <c r="M39" s="51" t="s">
        <v>32</v>
      </c>
      <c r="N39" s="51" t="s">
        <v>33</v>
      </c>
      <c r="O39" s="51" t="s">
        <v>34</v>
      </c>
      <c r="P39" s="52" t="s">
        <v>123</v>
      </c>
      <c r="Q39" s="54" t="s">
        <v>1</v>
      </c>
      <c r="R39" s="54" t="s">
        <v>1</v>
      </c>
      <c r="S39" s="55">
        <v>152866949</v>
      </c>
      <c r="T39" s="55">
        <v>152866949</v>
      </c>
      <c r="U39" s="55">
        <v>152866949</v>
      </c>
      <c r="V39" s="55">
        <v>152866949</v>
      </c>
    </row>
    <row r="40" spans="1:22" ht="33.75" x14ac:dyDescent="0.25">
      <c r="A40" s="51" t="s">
        <v>120</v>
      </c>
      <c r="B40" s="52" t="s">
        <v>121</v>
      </c>
      <c r="C40" s="53" t="s">
        <v>36</v>
      </c>
      <c r="D40" s="51" t="s">
        <v>30</v>
      </c>
      <c r="E40" s="51" t="s">
        <v>37</v>
      </c>
      <c r="F40" s="51"/>
      <c r="G40" s="51"/>
      <c r="H40" s="51"/>
      <c r="I40" s="51"/>
      <c r="J40" s="51"/>
      <c r="K40" s="51"/>
      <c r="L40" s="51"/>
      <c r="M40" s="51" t="s">
        <v>32</v>
      </c>
      <c r="N40" s="51" t="s">
        <v>33</v>
      </c>
      <c r="O40" s="51" t="s">
        <v>34</v>
      </c>
      <c r="P40" s="52" t="s">
        <v>38</v>
      </c>
      <c r="Q40" s="54" t="s">
        <v>1</v>
      </c>
      <c r="R40" s="54" t="s">
        <v>1</v>
      </c>
      <c r="S40" s="55">
        <v>32347889462.279999</v>
      </c>
      <c r="T40" s="55">
        <v>29500535035.310001</v>
      </c>
      <c r="U40" s="55">
        <v>29499012114.560001</v>
      </c>
      <c r="V40" s="55">
        <v>29415934431.52</v>
      </c>
    </row>
    <row r="41" spans="1:22" ht="33.75" x14ac:dyDescent="0.25">
      <c r="A41" s="51" t="s">
        <v>120</v>
      </c>
      <c r="B41" s="52" t="s">
        <v>121</v>
      </c>
      <c r="C41" s="53" t="s">
        <v>36</v>
      </c>
      <c r="D41" s="51" t="s">
        <v>30</v>
      </c>
      <c r="E41" s="51" t="s">
        <v>37</v>
      </c>
      <c r="F41" s="51"/>
      <c r="G41" s="51"/>
      <c r="H41" s="51"/>
      <c r="I41" s="51"/>
      <c r="J41" s="51"/>
      <c r="K41" s="51"/>
      <c r="L41" s="51"/>
      <c r="M41" s="51" t="s">
        <v>96</v>
      </c>
      <c r="N41" s="51" t="s">
        <v>98</v>
      </c>
      <c r="O41" s="51" t="s">
        <v>34</v>
      </c>
      <c r="P41" s="52" t="s">
        <v>38</v>
      </c>
      <c r="Q41" s="54" t="s">
        <v>1</v>
      </c>
      <c r="R41" s="54" t="s">
        <v>1</v>
      </c>
      <c r="S41" s="55">
        <v>435476412.44999999</v>
      </c>
      <c r="T41" s="55">
        <v>435460951.11000001</v>
      </c>
      <c r="U41" s="55">
        <v>429830501.86000001</v>
      </c>
      <c r="V41" s="55">
        <v>429830501.86000001</v>
      </c>
    </row>
    <row r="42" spans="1:22" ht="33.75" x14ac:dyDescent="0.25">
      <c r="A42" s="51" t="s">
        <v>120</v>
      </c>
      <c r="B42" s="52" t="s">
        <v>121</v>
      </c>
      <c r="C42" s="53" t="s">
        <v>124</v>
      </c>
      <c r="D42" s="51" t="s">
        <v>30</v>
      </c>
      <c r="E42" s="51" t="s">
        <v>41</v>
      </c>
      <c r="F42" s="51" t="s">
        <v>41</v>
      </c>
      <c r="G42" s="51" t="s">
        <v>31</v>
      </c>
      <c r="H42" s="51" t="s">
        <v>125</v>
      </c>
      <c r="I42" s="51"/>
      <c r="J42" s="51"/>
      <c r="K42" s="51"/>
      <c r="L42" s="51"/>
      <c r="M42" s="51" t="s">
        <v>32</v>
      </c>
      <c r="N42" s="51" t="s">
        <v>33</v>
      </c>
      <c r="O42" s="51" t="s">
        <v>34</v>
      </c>
      <c r="P42" s="52" t="s">
        <v>126</v>
      </c>
      <c r="Q42" s="54" t="s">
        <v>1</v>
      </c>
      <c r="R42" s="54" t="s">
        <v>1</v>
      </c>
      <c r="S42" s="55">
        <v>2146396643.6600001</v>
      </c>
      <c r="T42" s="55">
        <v>2146396030.6600001</v>
      </c>
      <c r="U42" s="55">
        <v>2146396030.6600001</v>
      </c>
      <c r="V42" s="55">
        <v>2146396030.6600001</v>
      </c>
    </row>
    <row r="43" spans="1:22" ht="33.75" x14ac:dyDescent="0.25">
      <c r="A43" s="51" t="s">
        <v>120</v>
      </c>
      <c r="B43" s="52" t="s">
        <v>121</v>
      </c>
      <c r="C43" s="53" t="s">
        <v>124</v>
      </c>
      <c r="D43" s="51" t="s">
        <v>30</v>
      </c>
      <c r="E43" s="51" t="s">
        <v>41</v>
      </c>
      <c r="F43" s="51" t="s">
        <v>41</v>
      </c>
      <c r="G43" s="51" t="s">
        <v>31</v>
      </c>
      <c r="H43" s="51" t="s">
        <v>125</v>
      </c>
      <c r="I43" s="51"/>
      <c r="J43" s="51"/>
      <c r="K43" s="51"/>
      <c r="L43" s="51"/>
      <c r="M43" s="51" t="s">
        <v>96</v>
      </c>
      <c r="N43" s="51" t="s">
        <v>98</v>
      </c>
      <c r="O43" s="51" t="s">
        <v>34</v>
      </c>
      <c r="P43" s="52" t="s">
        <v>126</v>
      </c>
      <c r="Q43" s="54" t="s">
        <v>1</v>
      </c>
      <c r="R43" s="54" t="s">
        <v>1</v>
      </c>
      <c r="S43" s="55">
        <v>100972589</v>
      </c>
      <c r="T43" s="55">
        <v>100972589</v>
      </c>
      <c r="U43" s="55">
        <v>100972589</v>
      </c>
      <c r="V43" s="55">
        <v>100972589</v>
      </c>
    </row>
    <row r="44" spans="1:22" ht="45" x14ac:dyDescent="0.25">
      <c r="A44" s="51" t="s">
        <v>120</v>
      </c>
      <c r="B44" s="52" t="s">
        <v>121</v>
      </c>
      <c r="C44" s="53" t="s">
        <v>127</v>
      </c>
      <c r="D44" s="51" t="s">
        <v>30</v>
      </c>
      <c r="E44" s="51" t="s">
        <v>41</v>
      </c>
      <c r="F44" s="51" t="s">
        <v>41</v>
      </c>
      <c r="G44" s="51" t="s">
        <v>31</v>
      </c>
      <c r="H44" s="51" t="s">
        <v>128</v>
      </c>
      <c r="I44" s="51"/>
      <c r="J44" s="51"/>
      <c r="K44" s="51"/>
      <c r="L44" s="51"/>
      <c r="M44" s="51" t="s">
        <v>32</v>
      </c>
      <c r="N44" s="51" t="s">
        <v>33</v>
      </c>
      <c r="O44" s="51" t="s">
        <v>34</v>
      </c>
      <c r="P44" s="52" t="s">
        <v>129</v>
      </c>
      <c r="Q44" s="54" t="s">
        <v>1</v>
      </c>
      <c r="R44" s="54" t="s">
        <v>1</v>
      </c>
      <c r="S44" s="55">
        <v>589535777.52999997</v>
      </c>
      <c r="T44" s="55">
        <v>589535777.52999997</v>
      </c>
      <c r="U44" s="55">
        <v>589535777.52999997</v>
      </c>
      <c r="V44" s="55">
        <v>589535777.52999997</v>
      </c>
    </row>
    <row r="45" spans="1:22" ht="33.75" x14ac:dyDescent="0.25">
      <c r="A45" s="51" t="s">
        <v>120</v>
      </c>
      <c r="B45" s="52" t="s">
        <v>121</v>
      </c>
      <c r="C45" s="53" t="s">
        <v>130</v>
      </c>
      <c r="D45" s="51" t="s">
        <v>30</v>
      </c>
      <c r="E45" s="51" t="s">
        <v>41</v>
      </c>
      <c r="F45" s="51" t="s">
        <v>33</v>
      </c>
      <c r="G45" s="51"/>
      <c r="H45" s="51"/>
      <c r="I45" s="51"/>
      <c r="J45" s="51"/>
      <c r="K45" s="51"/>
      <c r="L45" s="51"/>
      <c r="M45" s="51" t="s">
        <v>32</v>
      </c>
      <c r="N45" s="51" t="s">
        <v>33</v>
      </c>
      <c r="O45" s="51" t="s">
        <v>34</v>
      </c>
      <c r="P45" s="52" t="s">
        <v>131</v>
      </c>
      <c r="Q45" s="54" t="s">
        <v>1</v>
      </c>
      <c r="R45" s="54" t="s">
        <v>1</v>
      </c>
      <c r="S45" s="55">
        <v>703239433.20000005</v>
      </c>
      <c r="T45" s="55">
        <v>703229675.20000005</v>
      </c>
      <c r="U45" s="55">
        <v>703229675.20000005</v>
      </c>
      <c r="V45" s="55">
        <v>703229675.20000005</v>
      </c>
    </row>
    <row r="46" spans="1:22" ht="33.75" x14ac:dyDescent="0.25">
      <c r="A46" s="51" t="s">
        <v>120</v>
      </c>
      <c r="B46" s="52" t="s">
        <v>121</v>
      </c>
      <c r="C46" s="53" t="s">
        <v>132</v>
      </c>
      <c r="D46" s="51" t="s">
        <v>30</v>
      </c>
      <c r="E46" s="51" t="s">
        <v>133</v>
      </c>
      <c r="F46" s="51"/>
      <c r="G46" s="51"/>
      <c r="H46" s="51"/>
      <c r="I46" s="51"/>
      <c r="J46" s="51"/>
      <c r="K46" s="51"/>
      <c r="L46" s="51"/>
      <c r="M46" s="51" t="s">
        <v>96</v>
      </c>
      <c r="N46" s="51" t="s">
        <v>98</v>
      </c>
      <c r="O46" s="51" t="s">
        <v>34</v>
      </c>
      <c r="P46" s="52" t="s">
        <v>134</v>
      </c>
      <c r="Q46" s="54" t="s">
        <v>1</v>
      </c>
      <c r="R46" s="54" t="s">
        <v>1</v>
      </c>
      <c r="S46" s="55">
        <v>2027615374.0599999</v>
      </c>
      <c r="T46" s="55">
        <v>2016727318.0599999</v>
      </c>
      <c r="U46" s="55">
        <v>2010268600.0599999</v>
      </c>
      <c r="V46" s="55">
        <v>2010268600.0599999</v>
      </c>
    </row>
    <row r="47" spans="1:22" ht="45" x14ac:dyDescent="0.25">
      <c r="A47" s="51" t="s">
        <v>120</v>
      </c>
      <c r="B47" s="52" t="s">
        <v>121</v>
      </c>
      <c r="C47" s="53" t="s">
        <v>85</v>
      </c>
      <c r="D47" s="51" t="s">
        <v>53</v>
      </c>
      <c r="E47" s="51" t="s">
        <v>86</v>
      </c>
      <c r="F47" s="51" t="s">
        <v>55</v>
      </c>
      <c r="G47" s="51" t="s">
        <v>87</v>
      </c>
      <c r="H47" s="51"/>
      <c r="I47" s="51"/>
      <c r="J47" s="51"/>
      <c r="K47" s="51"/>
      <c r="L47" s="51"/>
      <c r="M47" s="51" t="s">
        <v>32</v>
      </c>
      <c r="N47" s="51" t="s">
        <v>46</v>
      </c>
      <c r="O47" s="51" t="s">
        <v>34</v>
      </c>
      <c r="P47" s="52" t="s">
        <v>135</v>
      </c>
      <c r="Q47" s="54" t="s">
        <v>1</v>
      </c>
      <c r="R47" s="54" t="s">
        <v>1</v>
      </c>
      <c r="S47" s="55">
        <v>42280200</v>
      </c>
      <c r="T47" s="55">
        <v>42280200</v>
      </c>
      <c r="U47" s="55">
        <v>42280200</v>
      </c>
      <c r="V47" s="55">
        <v>42280200</v>
      </c>
    </row>
    <row r="48" spans="1:22" ht="45" x14ac:dyDescent="0.25">
      <c r="A48" s="51" t="s">
        <v>136</v>
      </c>
      <c r="B48" s="52" t="s">
        <v>137</v>
      </c>
      <c r="C48" s="53" t="s">
        <v>36</v>
      </c>
      <c r="D48" s="51" t="s">
        <v>30</v>
      </c>
      <c r="E48" s="51" t="s">
        <v>37</v>
      </c>
      <c r="F48" s="51"/>
      <c r="G48" s="51"/>
      <c r="H48" s="51"/>
      <c r="I48" s="51"/>
      <c r="J48" s="51"/>
      <c r="K48" s="51"/>
      <c r="L48" s="51"/>
      <c r="M48" s="51" t="s">
        <v>32</v>
      </c>
      <c r="N48" s="51" t="s">
        <v>33</v>
      </c>
      <c r="O48" s="51" t="s">
        <v>34</v>
      </c>
      <c r="P48" s="52" t="s">
        <v>38</v>
      </c>
      <c r="Q48" s="54" t="s">
        <v>1</v>
      </c>
      <c r="R48" s="54" t="s">
        <v>1</v>
      </c>
      <c r="S48" s="55">
        <v>882314548.63</v>
      </c>
      <c r="T48" s="55">
        <v>882314548.63</v>
      </c>
      <c r="U48" s="55">
        <v>882314548.63</v>
      </c>
      <c r="V48" s="55">
        <v>882314548.63</v>
      </c>
    </row>
    <row r="49" spans="1:22" ht="45" x14ac:dyDescent="0.25">
      <c r="A49" s="51" t="s">
        <v>136</v>
      </c>
      <c r="B49" s="52" t="s">
        <v>137</v>
      </c>
      <c r="C49" s="53" t="s">
        <v>138</v>
      </c>
      <c r="D49" s="51" t="s">
        <v>30</v>
      </c>
      <c r="E49" s="51" t="s">
        <v>41</v>
      </c>
      <c r="F49" s="51" t="s">
        <v>41</v>
      </c>
      <c r="G49" s="51" t="s">
        <v>31</v>
      </c>
      <c r="H49" s="51" t="s">
        <v>139</v>
      </c>
      <c r="I49" s="51"/>
      <c r="J49" s="51"/>
      <c r="K49" s="51"/>
      <c r="L49" s="51"/>
      <c r="M49" s="51" t="s">
        <v>32</v>
      </c>
      <c r="N49" s="51" t="s">
        <v>33</v>
      </c>
      <c r="O49" s="51" t="s">
        <v>34</v>
      </c>
      <c r="P49" s="52" t="s">
        <v>140</v>
      </c>
      <c r="Q49" s="54" t="s">
        <v>1</v>
      </c>
      <c r="R49" s="54" t="s">
        <v>1</v>
      </c>
      <c r="S49" s="55">
        <v>258042771.41999999</v>
      </c>
      <c r="T49" s="55">
        <v>258042771.41999999</v>
      </c>
      <c r="U49" s="55">
        <v>258042771.41999999</v>
      </c>
      <c r="V49" s="55">
        <v>258042771.41999999</v>
      </c>
    </row>
    <row r="50" spans="1:22" ht="33.75" x14ac:dyDescent="0.25">
      <c r="A50" s="51" t="s">
        <v>141</v>
      </c>
      <c r="B50" s="52" t="s">
        <v>142</v>
      </c>
      <c r="C50" s="53" t="s">
        <v>29</v>
      </c>
      <c r="D50" s="51" t="s">
        <v>30</v>
      </c>
      <c r="E50" s="51" t="s">
        <v>31</v>
      </c>
      <c r="F50" s="51" t="s">
        <v>31</v>
      </c>
      <c r="G50" s="51" t="s">
        <v>31</v>
      </c>
      <c r="H50" s="51"/>
      <c r="I50" s="51"/>
      <c r="J50" s="51"/>
      <c r="K50" s="51"/>
      <c r="L50" s="51"/>
      <c r="M50" s="51" t="s">
        <v>32</v>
      </c>
      <c r="N50" s="51" t="s">
        <v>33</v>
      </c>
      <c r="O50" s="51" t="s">
        <v>34</v>
      </c>
      <c r="P50" s="52" t="s">
        <v>35</v>
      </c>
      <c r="Q50" s="54" t="s">
        <v>1</v>
      </c>
      <c r="R50" s="54" t="s">
        <v>1</v>
      </c>
      <c r="S50" s="55">
        <v>0</v>
      </c>
      <c r="T50" s="55">
        <v>0</v>
      </c>
      <c r="U50" s="55">
        <v>0</v>
      </c>
      <c r="V50" s="55">
        <v>0</v>
      </c>
    </row>
    <row r="51" spans="1:22" ht="33.75" x14ac:dyDescent="0.25">
      <c r="A51" s="51" t="s">
        <v>141</v>
      </c>
      <c r="B51" s="52" t="s">
        <v>142</v>
      </c>
      <c r="C51" s="53" t="s">
        <v>122</v>
      </c>
      <c r="D51" s="51" t="s">
        <v>30</v>
      </c>
      <c r="E51" s="51" t="s">
        <v>31</v>
      </c>
      <c r="F51" s="51" t="s">
        <v>31</v>
      </c>
      <c r="G51" s="51" t="s">
        <v>41</v>
      </c>
      <c r="H51" s="51"/>
      <c r="I51" s="51"/>
      <c r="J51" s="51"/>
      <c r="K51" s="51"/>
      <c r="L51" s="51"/>
      <c r="M51" s="51" t="s">
        <v>32</v>
      </c>
      <c r="N51" s="51" t="s">
        <v>33</v>
      </c>
      <c r="O51" s="51" t="s">
        <v>34</v>
      </c>
      <c r="P51" s="52" t="s">
        <v>123</v>
      </c>
      <c r="Q51" s="54" t="s">
        <v>1</v>
      </c>
      <c r="R51" s="54" t="s">
        <v>1</v>
      </c>
      <c r="S51" s="55">
        <v>0</v>
      </c>
      <c r="T51" s="55">
        <v>0</v>
      </c>
      <c r="U51" s="55">
        <v>0</v>
      </c>
      <c r="V51" s="55">
        <v>0</v>
      </c>
    </row>
    <row r="52" spans="1:22" ht="33.75" x14ac:dyDescent="0.25">
      <c r="A52" s="51" t="s">
        <v>141</v>
      </c>
      <c r="B52" s="52" t="s">
        <v>142</v>
      </c>
      <c r="C52" s="53" t="s">
        <v>36</v>
      </c>
      <c r="D52" s="51" t="s">
        <v>30</v>
      </c>
      <c r="E52" s="51" t="s">
        <v>37</v>
      </c>
      <c r="F52" s="51"/>
      <c r="G52" s="51"/>
      <c r="H52" s="51"/>
      <c r="I52" s="51"/>
      <c r="J52" s="51"/>
      <c r="K52" s="51"/>
      <c r="L52" s="51"/>
      <c r="M52" s="51" t="s">
        <v>32</v>
      </c>
      <c r="N52" s="51" t="s">
        <v>33</v>
      </c>
      <c r="O52" s="51" t="s">
        <v>34</v>
      </c>
      <c r="P52" s="52" t="s">
        <v>38</v>
      </c>
      <c r="Q52" s="54" t="s">
        <v>1</v>
      </c>
      <c r="R52" s="54" t="s">
        <v>1</v>
      </c>
      <c r="S52" s="55">
        <v>21929925073.310001</v>
      </c>
      <c r="T52" s="55">
        <v>14597182833.57</v>
      </c>
      <c r="U52" s="55">
        <v>14584389426.73</v>
      </c>
      <c r="V52" s="55">
        <v>14555316874.73</v>
      </c>
    </row>
    <row r="53" spans="1:22" ht="45" x14ac:dyDescent="0.25">
      <c r="A53" s="51" t="s">
        <v>141</v>
      </c>
      <c r="B53" s="52" t="s">
        <v>142</v>
      </c>
      <c r="C53" s="53" t="s">
        <v>143</v>
      </c>
      <c r="D53" s="51" t="s">
        <v>30</v>
      </c>
      <c r="E53" s="51" t="s">
        <v>41</v>
      </c>
      <c r="F53" s="51" t="s">
        <v>49</v>
      </c>
      <c r="G53" s="51" t="s">
        <v>31</v>
      </c>
      <c r="H53" s="51" t="s">
        <v>144</v>
      </c>
      <c r="I53" s="51"/>
      <c r="J53" s="51"/>
      <c r="K53" s="51"/>
      <c r="L53" s="51"/>
      <c r="M53" s="51" t="s">
        <v>32</v>
      </c>
      <c r="N53" s="51" t="s">
        <v>33</v>
      </c>
      <c r="O53" s="51" t="s">
        <v>34</v>
      </c>
      <c r="P53" s="52" t="s">
        <v>145</v>
      </c>
      <c r="Q53" s="54" t="s">
        <v>1</v>
      </c>
      <c r="R53" s="54" t="s">
        <v>1</v>
      </c>
      <c r="S53" s="55">
        <v>57473024538</v>
      </c>
      <c r="T53" s="55">
        <v>57473024538</v>
      </c>
      <c r="U53" s="55">
        <v>57473024538</v>
      </c>
      <c r="V53" s="55">
        <v>57473024538</v>
      </c>
    </row>
    <row r="54" spans="1:22" ht="33.75" x14ac:dyDescent="0.25">
      <c r="A54" s="51" t="s">
        <v>141</v>
      </c>
      <c r="B54" s="52" t="s">
        <v>142</v>
      </c>
      <c r="C54" s="53" t="s">
        <v>146</v>
      </c>
      <c r="D54" s="51" t="s">
        <v>30</v>
      </c>
      <c r="E54" s="51" t="s">
        <v>41</v>
      </c>
      <c r="F54" s="51" t="s">
        <v>49</v>
      </c>
      <c r="G54" s="51" t="s">
        <v>31</v>
      </c>
      <c r="H54" s="51" t="s">
        <v>147</v>
      </c>
      <c r="I54" s="51"/>
      <c r="J54" s="51"/>
      <c r="K54" s="51"/>
      <c r="L54" s="51"/>
      <c r="M54" s="51" t="s">
        <v>32</v>
      </c>
      <c r="N54" s="51" t="s">
        <v>33</v>
      </c>
      <c r="O54" s="51" t="s">
        <v>34</v>
      </c>
      <c r="P54" s="52" t="s">
        <v>148</v>
      </c>
      <c r="Q54" s="54" t="s">
        <v>1</v>
      </c>
      <c r="R54" s="54" t="s">
        <v>1</v>
      </c>
      <c r="S54" s="55">
        <v>304932712330.41998</v>
      </c>
      <c r="T54" s="55">
        <v>210284767085.85999</v>
      </c>
      <c r="U54" s="55">
        <v>202586210504.32999</v>
      </c>
      <c r="V54" s="55">
        <v>202586210504.32999</v>
      </c>
    </row>
    <row r="55" spans="1:22" ht="33.75" x14ac:dyDescent="0.25">
      <c r="A55" s="51" t="s">
        <v>141</v>
      </c>
      <c r="B55" s="52" t="s">
        <v>142</v>
      </c>
      <c r="C55" s="53" t="s">
        <v>149</v>
      </c>
      <c r="D55" s="51" t="s">
        <v>30</v>
      </c>
      <c r="E55" s="51" t="s">
        <v>41</v>
      </c>
      <c r="F55" s="51" t="s">
        <v>49</v>
      </c>
      <c r="G55" s="51" t="s">
        <v>37</v>
      </c>
      <c r="H55" s="51" t="s">
        <v>50</v>
      </c>
      <c r="I55" s="51"/>
      <c r="J55" s="51"/>
      <c r="K55" s="51"/>
      <c r="L55" s="51"/>
      <c r="M55" s="51" t="s">
        <v>32</v>
      </c>
      <c r="N55" s="51" t="s">
        <v>33</v>
      </c>
      <c r="O55" s="51" t="s">
        <v>34</v>
      </c>
      <c r="P55" s="52" t="s">
        <v>150</v>
      </c>
      <c r="Q55" s="54" t="s">
        <v>1</v>
      </c>
      <c r="R55" s="54" t="s">
        <v>1</v>
      </c>
      <c r="S55" s="55">
        <v>0</v>
      </c>
      <c r="T55" s="55">
        <v>0</v>
      </c>
      <c r="U55" s="55">
        <v>0</v>
      </c>
      <c r="V55" s="55">
        <v>0</v>
      </c>
    </row>
    <row r="56" spans="1:22" ht="33.75" x14ac:dyDescent="0.25">
      <c r="A56" s="51" t="s">
        <v>141</v>
      </c>
      <c r="B56" s="52" t="s">
        <v>142</v>
      </c>
      <c r="C56" s="53" t="s">
        <v>130</v>
      </c>
      <c r="D56" s="51" t="s">
        <v>30</v>
      </c>
      <c r="E56" s="51" t="s">
        <v>41</v>
      </c>
      <c r="F56" s="51" t="s">
        <v>33</v>
      </c>
      <c r="G56" s="51"/>
      <c r="H56" s="51"/>
      <c r="I56" s="51"/>
      <c r="J56" s="51"/>
      <c r="K56" s="51"/>
      <c r="L56" s="51"/>
      <c r="M56" s="51" t="s">
        <v>32</v>
      </c>
      <c r="N56" s="51" t="s">
        <v>33</v>
      </c>
      <c r="O56" s="51" t="s">
        <v>34</v>
      </c>
      <c r="P56" s="52" t="s">
        <v>131</v>
      </c>
      <c r="Q56" s="54" t="s">
        <v>1</v>
      </c>
      <c r="R56" s="54" t="s">
        <v>1</v>
      </c>
      <c r="S56" s="55">
        <v>879026347</v>
      </c>
      <c r="T56" s="55">
        <v>879026347</v>
      </c>
      <c r="U56" s="55">
        <v>879026347</v>
      </c>
      <c r="V56" s="55">
        <v>879026347</v>
      </c>
    </row>
    <row r="57" spans="1:22" ht="33.75" x14ac:dyDescent="0.25">
      <c r="A57" s="51" t="s">
        <v>141</v>
      </c>
      <c r="B57" s="52" t="s">
        <v>142</v>
      </c>
      <c r="C57" s="53" t="s">
        <v>151</v>
      </c>
      <c r="D57" s="51" t="s">
        <v>30</v>
      </c>
      <c r="E57" s="51" t="s">
        <v>152</v>
      </c>
      <c r="F57" s="51" t="s">
        <v>31</v>
      </c>
      <c r="G57" s="51"/>
      <c r="H57" s="51"/>
      <c r="I57" s="51"/>
      <c r="J57" s="51"/>
      <c r="K57" s="51"/>
      <c r="L57" s="51"/>
      <c r="M57" s="51" t="s">
        <v>32</v>
      </c>
      <c r="N57" s="51" t="s">
        <v>33</v>
      </c>
      <c r="O57" s="51" t="s">
        <v>34</v>
      </c>
      <c r="P57" s="52" t="s">
        <v>153</v>
      </c>
      <c r="Q57" s="54" t="s">
        <v>1</v>
      </c>
      <c r="R57" s="54" t="s">
        <v>1</v>
      </c>
      <c r="S57" s="55">
        <v>0</v>
      </c>
      <c r="T57" s="55">
        <v>0</v>
      </c>
      <c r="U57" s="55">
        <v>0</v>
      </c>
      <c r="V57" s="55">
        <v>0</v>
      </c>
    </row>
    <row r="58" spans="1:22" ht="67.5" x14ac:dyDescent="0.25">
      <c r="A58" s="51" t="s">
        <v>141</v>
      </c>
      <c r="B58" s="52" t="s">
        <v>142</v>
      </c>
      <c r="C58" s="53" t="s">
        <v>154</v>
      </c>
      <c r="D58" s="51" t="s">
        <v>53</v>
      </c>
      <c r="E58" s="51" t="s">
        <v>155</v>
      </c>
      <c r="F58" s="51" t="s">
        <v>55</v>
      </c>
      <c r="G58" s="51" t="s">
        <v>156</v>
      </c>
      <c r="H58" s="51"/>
      <c r="I58" s="51"/>
      <c r="J58" s="51"/>
      <c r="K58" s="51"/>
      <c r="L58" s="51"/>
      <c r="M58" s="51" t="s">
        <v>32</v>
      </c>
      <c r="N58" s="51" t="s">
        <v>39</v>
      </c>
      <c r="O58" s="51" t="s">
        <v>34</v>
      </c>
      <c r="P58" s="52" t="s">
        <v>157</v>
      </c>
      <c r="Q58" s="54" t="s">
        <v>1</v>
      </c>
      <c r="R58" s="54" t="s">
        <v>1</v>
      </c>
      <c r="S58" s="55">
        <v>82402210965.910004</v>
      </c>
      <c r="T58" s="55">
        <v>16743862167.75</v>
      </c>
      <c r="U58" s="55">
        <v>15164349286.23</v>
      </c>
      <c r="V58" s="55">
        <v>15164349286.23</v>
      </c>
    </row>
    <row r="59" spans="1:22" ht="45" x14ac:dyDescent="0.25">
      <c r="A59" s="51" t="s">
        <v>141</v>
      </c>
      <c r="B59" s="52" t="s">
        <v>142</v>
      </c>
      <c r="C59" s="53" t="s">
        <v>158</v>
      </c>
      <c r="D59" s="51" t="s">
        <v>53</v>
      </c>
      <c r="E59" s="51" t="s">
        <v>155</v>
      </c>
      <c r="F59" s="51" t="s">
        <v>55</v>
      </c>
      <c r="G59" s="51" t="s">
        <v>87</v>
      </c>
      <c r="H59" s="51"/>
      <c r="I59" s="51"/>
      <c r="J59" s="51"/>
      <c r="K59" s="51"/>
      <c r="L59" s="51"/>
      <c r="M59" s="51" t="s">
        <v>32</v>
      </c>
      <c r="N59" s="51" t="s">
        <v>46</v>
      </c>
      <c r="O59" s="51" t="s">
        <v>34</v>
      </c>
      <c r="P59" s="52" t="s">
        <v>159</v>
      </c>
      <c r="Q59" s="54" t="s">
        <v>1</v>
      </c>
      <c r="R59" s="54" t="s">
        <v>1</v>
      </c>
      <c r="S59" s="55">
        <v>5589758694.9200001</v>
      </c>
      <c r="T59" s="55">
        <v>4639118884.6800003</v>
      </c>
      <c r="U59" s="55">
        <v>4639118884.6800003</v>
      </c>
      <c r="V59" s="55">
        <v>4639118884.6800003</v>
      </c>
    </row>
    <row r="60" spans="1:22" ht="45" x14ac:dyDescent="0.25">
      <c r="A60" s="51" t="s">
        <v>141</v>
      </c>
      <c r="B60" s="52" t="s">
        <v>142</v>
      </c>
      <c r="C60" s="53" t="s">
        <v>158</v>
      </c>
      <c r="D60" s="51" t="s">
        <v>53</v>
      </c>
      <c r="E60" s="51" t="s">
        <v>155</v>
      </c>
      <c r="F60" s="51" t="s">
        <v>55</v>
      </c>
      <c r="G60" s="51" t="s">
        <v>87</v>
      </c>
      <c r="H60" s="51"/>
      <c r="I60" s="51"/>
      <c r="J60" s="51"/>
      <c r="K60" s="51"/>
      <c r="L60" s="51"/>
      <c r="M60" s="51" t="s">
        <v>32</v>
      </c>
      <c r="N60" s="51" t="s">
        <v>39</v>
      </c>
      <c r="O60" s="51" t="s">
        <v>34</v>
      </c>
      <c r="P60" s="52" t="s">
        <v>159</v>
      </c>
      <c r="Q60" s="54" t="s">
        <v>1</v>
      </c>
      <c r="R60" s="54" t="s">
        <v>1</v>
      </c>
      <c r="S60" s="55">
        <v>64556958454.730003</v>
      </c>
      <c r="T60" s="55">
        <v>25127336194.369999</v>
      </c>
      <c r="U60" s="55">
        <v>24694446596.68</v>
      </c>
      <c r="V60" s="55">
        <v>24694446596.68</v>
      </c>
    </row>
    <row r="61" spans="1:22" ht="56.25" x14ac:dyDescent="0.25">
      <c r="A61" s="51" t="s">
        <v>141</v>
      </c>
      <c r="B61" s="52" t="s">
        <v>142</v>
      </c>
      <c r="C61" s="53" t="s">
        <v>160</v>
      </c>
      <c r="D61" s="51" t="s">
        <v>53</v>
      </c>
      <c r="E61" s="51" t="s">
        <v>155</v>
      </c>
      <c r="F61" s="51" t="s">
        <v>55</v>
      </c>
      <c r="G61" s="51" t="s">
        <v>33</v>
      </c>
      <c r="H61" s="51"/>
      <c r="I61" s="51"/>
      <c r="J61" s="51"/>
      <c r="K61" s="51"/>
      <c r="L61" s="51"/>
      <c r="M61" s="51" t="s">
        <v>32</v>
      </c>
      <c r="N61" s="51" t="s">
        <v>39</v>
      </c>
      <c r="O61" s="51" t="s">
        <v>34</v>
      </c>
      <c r="P61" s="52" t="s">
        <v>161</v>
      </c>
      <c r="Q61" s="54" t="s">
        <v>1</v>
      </c>
      <c r="R61" s="54" t="s">
        <v>1</v>
      </c>
      <c r="S61" s="55">
        <v>12445003446</v>
      </c>
      <c r="T61" s="55">
        <v>4421933728</v>
      </c>
      <c r="U61" s="55">
        <v>4421933728</v>
      </c>
      <c r="V61" s="55">
        <v>4421933728</v>
      </c>
    </row>
    <row r="62" spans="1:22" x14ac:dyDescent="0.25">
      <c r="A62" s="51" t="s">
        <v>1</v>
      </c>
      <c r="B62" s="52" t="s">
        <v>1</v>
      </c>
      <c r="C62" s="53" t="s">
        <v>1</v>
      </c>
      <c r="D62" s="51" t="s">
        <v>1</v>
      </c>
      <c r="E62" s="51" t="s">
        <v>1</v>
      </c>
      <c r="F62" s="51" t="s">
        <v>1</v>
      </c>
      <c r="G62" s="51" t="s">
        <v>1</v>
      </c>
      <c r="H62" s="51" t="s">
        <v>1</v>
      </c>
      <c r="I62" s="51" t="s">
        <v>1</v>
      </c>
      <c r="J62" s="51" t="s">
        <v>1</v>
      </c>
      <c r="K62" s="51" t="s">
        <v>1</v>
      </c>
      <c r="L62" s="51" t="s">
        <v>1</v>
      </c>
      <c r="M62" s="51" t="s">
        <v>1</v>
      </c>
      <c r="N62" s="51" t="s">
        <v>1</v>
      </c>
      <c r="O62" s="51" t="s">
        <v>1</v>
      </c>
      <c r="P62" s="52" t="s">
        <v>1</v>
      </c>
      <c r="Q62" s="54" t="s">
        <v>1</v>
      </c>
      <c r="R62" s="54" t="s">
        <v>1</v>
      </c>
      <c r="S62" s="55">
        <v>800091654167.06006</v>
      </c>
      <c r="T62" s="55">
        <v>426482701951.04999</v>
      </c>
      <c r="U62" s="55">
        <v>415492329723.62</v>
      </c>
      <c r="V62" s="55">
        <v>415380179488.58002</v>
      </c>
    </row>
    <row r="63" spans="1:22" x14ac:dyDescent="0.25">
      <c r="A63" s="51"/>
      <c r="B63" s="52"/>
      <c r="C63" s="53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2"/>
      <c r="Q63" s="54"/>
      <c r="R63" s="54"/>
      <c r="S63" s="55"/>
      <c r="T63" s="55"/>
      <c r="U63" s="55"/>
      <c r="V63" s="55"/>
    </row>
    <row r="64" spans="1:22" x14ac:dyDescent="0.25">
      <c r="A64" s="51"/>
      <c r="B64" s="52"/>
      <c r="C64" s="53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2"/>
      <c r="Q64" s="54"/>
      <c r="R64" s="54"/>
      <c r="S64" s="55"/>
      <c r="T64" s="55"/>
      <c r="U64" s="55"/>
      <c r="V64" s="55"/>
    </row>
    <row r="65" spans="1:22" x14ac:dyDescent="0.25">
      <c r="A65" s="51"/>
      <c r="B65" s="52"/>
      <c r="C65" s="53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2"/>
      <c r="Q65" s="54"/>
      <c r="R65" s="54"/>
      <c r="S65" s="55"/>
      <c r="T65" s="55"/>
      <c r="U65" s="55"/>
      <c r="V65" s="55"/>
    </row>
    <row r="66" spans="1:22" x14ac:dyDescent="0.25">
      <c r="A66" s="51"/>
      <c r="B66" s="52"/>
      <c r="C66" s="53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2"/>
      <c r="Q66" s="54"/>
      <c r="R66" s="54"/>
      <c r="S66" s="55"/>
      <c r="T66" s="55"/>
      <c r="U66" s="55"/>
      <c r="V66" s="55"/>
    </row>
    <row r="67" spans="1:22" x14ac:dyDescent="0.25">
      <c r="A67" s="51"/>
      <c r="B67" s="52"/>
      <c r="C67" s="53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2"/>
      <c r="Q67" s="54"/>
      <c r="R67" s="54"/>
      <c r="S67" s="55"/>
      <c r="T67" s="55"/>
      <c r="U67" s="55"/>
      <c r="V67" s="55"/>
    </row>
    <row r="68" spans="1:22" x14ac:dyDescent="0.25">
      <c r="A68" s="51"/>
      <c r="B68" s="52"/>
      <c r="C68" s="53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2"/>
      <c r="Q68" s="54"/>
      <c r="R68" s="54"/>
      <c r="S68" s="55"/>
      <c r="T68" s="55"/>
      <c r="U68" s="55"/>
      <c r="V68" s="55"/>
    </row>
    <row r="69" spans="1:22" x14ac:dyDescent="0.25">
      <c r="A69" s="51"/>
      <c r="B69" s="52"/>
      <c r="C69" s="53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2"/>
      <c r="Q69" s="54"/>
      <c r="R69" s="54"/>
      <c r="S69" s="55"/>
      <c r="T69" s="55"/>
      <c r="U69" s="55"/>
      <c r="V69" s="55"/>
    </row>
    <row r="70" spans="1:22" x14ac:dyDescent="0.25">
      <c r="A70" s="51"/>
      <c r="B70" s="52"/>
      <c r="C70" s="53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2"/>
      <c r="Q70" s="54"/>
      <c r="R70" s="54"/>
      <c r="S70" s="55"/>
      <c r="T70" s="55"/>
      <c r="U70" s="55"/>
      <c r="V70" s="55"/>
    </row>
    <row r="71" spans="1:22" x14ac:dyDescent="0.25">
      <c r="A71" s="51"/>
      <c r="B71" s="52"/>
      <c r="C71" s="53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2"/>
      <c r="Q71" s="54"/>
      <c r="R71" s="54"/>
      <c r="S71" s="55"/>
      <c r="T71" s="55"/>
      <c r="U71" s="55"/>
      <c r="V71" s="55"/>
    </row>
    <row r="72" spans="1:22" x14ac:dyDescent="0.25">
      <c r="A72" s="51"/>
      <c r="B72" s="52"/>
      <c r="C72" s="53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2"/>
      <c r="Q72" s="54"/>
      <c r="R72" s="54"/>
      <c r="S72" s="55"/>
      <c r="T72" s="55"/>
      <c r="U72" s="55"/>
      <c r="V72" s="55"/>
    </row>
    <row r="73" spans="1:22" x14ac:dyDescent="0.25">
      <c r="A73" s="43"/>
      <c r="B73" s="47"/>
      <c r="C73" s="45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46"/>
      <c r="R73" s="46"/>
      <c r="S73" s="48"/>
      <c r="T73" s="48"/>
      <c r="U73" s="48"/>
      <c r="V73" s="48"/>
    </row>
    <row r="74" spans="1:22" ht="0" hidden="1" customHeight="1" x14ac:dyDescent="0.25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</row>
    <row r="75" spans="1:22" ht="33.950000000000003" customHeight="1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G98"/>
  <sheetViews>
    <sheetView showGridLines="0" tabSelected="1" view="pageBreakPreview" zoomScale="80" zoomScaleNormal="80" zoomScaleSheetLayoutView="80" workbookViewId="0">
      <selection activeCell="B12" sqref="B12:G12"/>
    </sheetView>
  </sheetViews>
  <sheetFormatPr baseColWidth="10" defaultColWidth="11.42578125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</cols>
  <sheetData>
    <row r="8" spans="2:7" ht="24" x14ac:dyDescent="0.35">
      <c r="C8" s="11"/>
      <c r="D8" s="59" t="s">
        <v>177</v>
      </c>
      <c r="E8" s="59"/>
      <c r="F8" s="59"/>
      <c r="G8" s="59"/>
    </row>
    <row r="12" spans="2:7" s="10" customFormat="1" ht="30.75" customHeight="1" x14ac:dyDescent="0.35">
      <c r="B12" s="60" t="s">
        <v>162</v>
      </c>
      <c r="C12" s="60"/>
      <c r="D12" s="60"/>
      <c r="E12" s="60"/>
      <c r="F12" s="60"/>
      <c r="G12" s="60"/>
    </row>
    <row r="13" spans="2:7" ht="9.75" customHeight="1" x14ac:dyDescent="0.3">
      <c r="B13" s="1"/>
      <c r="C13" s="1"/>
      <c r="D13" s="1"/>
      <c r="E13" s="1"/>
      <c r="F13" s="1"/>
      <c r="G13" s="1"/>
    </row>
    <row r="14" spans="2:7" s="2" customFormat="1" x14ac:dyDescent="0.25">
      <c r="B14" s="6" t="s">
        <v>163</v>
      </c>
      <c r="C14" s="6" t="s">
        <v>164</v>
      </c>
      <c r="D14" s="6" t="s">
        <v>165</v>
      </c>
      <c r="E14" s="6" t="s">
        <v>166</v>
      </c>
      <c r="F14" s="6" t="s">
        <v>167</v>
      </c>
      <c r="G14" s="6" t="s">
        <v>166</v>
      </c>
    </row>
    <row r="15" spans="2:7" ht="6" customHeight="1" x14ac:dyDescent="0.3">
      <c r="B15" s="3"/>
      <c r="C15" s="3"/>
      <c r="D15" s="3"/>
      <c r="E15" s="3"/>
      <c r="F15" s="3"/>
      <c r="G15" s="3"/>
    </row>
    <row r="16" spans="2:7" s="4" customFormat="1" ht="18" x14ac:dyDescent="0.25">
      <c r="B16" s="12" t="s">
        <v>168</v>
      </c>
      <c r="C16" s="13">
        <f>+C17+C18+C19+C20</f>
        <v>596602926055.67004</v>
      </c>
      <c r="D16" s="13">
        <f>+D17+D18+D19+D20</f>
        <v>347448732377.46997</v>
      </c>
      <c r="E16" s="26">
        <f>+D16/C16</f>
        <v>0.58237852548689806</v>
      </c>
      <c r="F16" s="13">
        <f>+F17+F18+F19+F20</f>
        <v>339611620066.06</v>
      </c>
      <c r="G16" s="26">
        <f t="shared" ref="G16:G20" si="0">+F16/C16</f>
        <v>0.56924229706907314</v>
      </c>
    </row>
    <row r="17" spans="2:7" ht="18" customHeight="1" x14ac:dyDescent="0.25">
      <c r="B17" s="16" t="s">
        <v>169</v>
      </c>
      <c r="C17" s="24">
        <f>+C33+C50+C65</f>
        <v>25524456150.32</v>
      </c>
      <c r="D17" s="24">
        <f>+D33+D50+D65</f>
        <v>21554169060.189999</v>
      </c>
      <c r="E17" s="27">
        <f t="shared" ref="E17:E20" si="1">+D17/C17</f>
        <v>0.84445164799014827</v>
      </c>
      <c r="F17" s="24">
        <f>+F33+F65+F50</f>
        <v>21554169060.189999</v>
      </c>
      <c r="G17" s="27">
        <f t="shared" si="0"/>
        <v>0.84445164799014827</v>
      </c>
    </row>
    <row r="18" spans="2:7" ht="18" customHeight="1" x14ac:dyDescent="0.25">
      <c r="B18" s="16" t="s">
        <v>170</v>
      </c>
      <c r="C18" s="24">
        <f>+C34+C51+C66+C81+C93</f>
        <v>199840990281.06003</v>
      </c>
      <c r="D18" s="24">
        <f>+D34+D51+D66+D81+D93</f>
        <v>49472949113.550003</v>
      </c>
      <c r="E18" s="27">
        <f t="shared" si="1"/>
        <v>0.2475615690453212</v>
      </c>
      <c r="F18" s="24">
        <f>+F34+F51+F66+F81+F93</f>
        <v>49340852101.669998</v>
      </c>
      <c r="G18" s="27">
        <f t="shared" si="0"/>
        <v>0.24690055845037656</v>
      </c>
    </row>
    <row r="19" spans="2:7" ht="18" customHeight="1" x14ac:dyDescent="0.25">
      <c r="B19" s="16" t="s">
        <v>171</v>
      </c>
      <c r="C19" s="24">
        <f>+C35+C67+C82+C94</f>
        <v>369209864250.22998</v>
      </c>
      <c r="D19" s="24">
        <f>+D35+D67+D82+D94</f>
        <v>274404886885.66998</v>
      </c>
      <c r="E19" s="27">
        <f>+D19/C19</f>
        <v>0.74322198146822416</v>
      </c>
      <c r="F19" s="24">
        <f>+F35+F67+F82+F94</f>
        <v>266706330304.13998</v>
      </c>
      <c r="G19" s="27">
        <f>+F19/C19</f>
        <v>0.72237054350037955</v>
      </c>
    </row>
    <row r="20" spans="2:7" s="17" customFormat="1" ht="24.95" customHeight="1" x14ac:dyDescent="0.25">
      <c r="B20" s="16" t="s">
        <v>172</v>
      </c>
      <c r="C20" s="24">
        <f>+C68</f>
        <v>2027615374.0599999</v>
      </c>
      <c r="D20" s="24">
        <f>+D68</f>
        <v>2016727318.0599999</v>
      </c>
      <c r="E20" s="27">
        <f t="shared" si="1"/>
        <v>0.99463011765481035</v>
      </c>
      <c r="F20" s="24">
        <f>+F68</f>
        <v>2010268600.0599999</v>
      </c>
      <c r="G20" s="27">
        <f t="shared" si="0"/>
        <v>0.9914447413341192</v>
      </c>
    </row>
    <row r="21" spans="2:7" s="4" customFormat="1" ht="18" x14ac:dyDescent="0.25">
      <c r="B21" s="12" t="s">
        <v>173</v>
      </c>
      <c r="C21" s="13">
        <f>+C36+C52+C69+C95</f>
        <v>203488728111.39001</v>
      </c>
      <c r="D21" s="13">
        <f>+D36+D52+D69+D95</f>
        <v>79033969573.580002</v>
      </c>
      <c r="E21" s="26">
        <f>+D21/C21</f>
        <v>0.38839482809247644</v>
      </c>
      <c r="F21" s="13">
        <f>+F36+F52+F69+F95</f>
        <v>75768559422.520004</v>
      </c>
      <c r="G21" s="26">
        <f>+F21/C21</f>
        <v>0.37234769771151249</v>
      </c>
    </row>
    <row r="22" spans="2:7" ht="6" customHeight="1" x14ac:dyDescent="0.3">
      <c r="B22" s="3"/>
      <c r="C22" s="3"/>
      <c r="D22" s="3"/>
      <c r="E22" s="28"/>
      <c r="F22" s="3"/>
      <c r="G22" s="28"/>
    </row>
    <row r="23" spans="2:7" s="4" customFormat="1" ht="24.95" customHeight="1" x14ac:dyDescent="0.25">
      <c r="B23" s="14" t="s">
        <v>174</v>
      </c>
      <c r="C23" s="15">
        <f>+C21+C16</f>
        <v>800091654167.06006</v>
      </c>
      <c r="D23" s="15">
        <f>+D21+D16</f>
        <v>426482701951.04999</v>
      </c>
      <c r="E23" s="29">
        <f>+D23/C23</f>
        <v>0.53304230800287777</v>
      </c>
      <c r="F23" s="15">
        <f>+F21+F16</f>
        <v>415380179488.58002</v>
      </c>
      <c r="G23" s="29">
        <f>+F23/C23</f>
        <v>0.51916574473085075</v>
      </c>
    </row>
    <row r="24" spans="2:7" x14ac:dyDescent="0.25">
      <c r="F24" s="39"/>
    </row>
    <row r="26" spans="2:7" ht="26.25" x14ac:dyDescent="0.4">
      <c r="B26" s="61" t="s">
        <v>178</v>
      </c>
      <c r="C26" s="11"/>
      <c r="D26" s="59" t="s">
        <v>177</v>
      </c>
      <c r="E26" s="59"/>
      <c r="F26" s="59"/>
      <c r="G26" s="59"/>
    </row>
    <row r="30" spans="2:7" x14ac:dyDescent="0.25">
      <c r="B30" s="6" t="s">
        <v>163</v>
      </c>
      <c r="C30" s="6" t="s">
        <v>164</v>
      </c>
      <c r="D30" s="6" t="s">
        <v>165</v>
      </c>
      <c r="E30" s="6" t="s">
        <v>166</v>
      </c>
      <c r="F30" s="6" t="s">
        <v>167</v>
      </c>
      <c r="G30" s="6" t="s">
        <v>166</v>
      </c>
    </row>
    <row r="31" spans="2:7" ht="6" customHeight="1" x14ac:dyDescent="0.3">
      <c r="B31" s="7"/>
      <c r="C31" s="7"/>
      <c r="D31" s="7"/>
      <c r="E31" s="7"/>
      <c r="F31" s="7"/>
      <c r="G31" s="7"/>
    </row>
    <row r="32" spans="2:7" ht="18" x14ac:dyDescent="0.25">
      <c r="B32" s="18" t="s">
        <v>168</v>
      </c>
      <c r="C32" s="19">
        <f>+C33+C34+C35</f>
        <v>6267693650.3899994</v>
      </c>
      <c r="D32" s="19">
        <f>+D33+D34+D35</f>
        <v>5942054516.9300003</v>
      </c>
      <c r="E32" s="30">
        <f>+D32/C32</f>
        <v>0.94804482292465964</v>
      </c>
      <c r="F32" s="19">
        <f>+F33+F34+F35</f>
        <v>5942054516.9300003</v>
      </c>
      <c r="G32" s="30">
        <f>+F32/C32</f>
        <v>0.94804482292465964</v>
      </c>
    </row>
    <row r="33" spans="2:7" ht="16.5" x14ac:dyDescent="0.25">
      <c r="B33" s="16" t="s">
        <v>169</v>
      </c>
      <c r="C33" s="25">
        <f>SUM('REP_EPG034_EjecucionPresupu (2'!S5:S5)</f>
        <v>42183624</v>
      </c>
      <c r="D33" s="25">
        <f>SUM('REP_EPG034_EjecucionPresupu (2'!T5:T5)</f>
        <v>42183624</v>
      </c>
      <c r="E33" s="31">
        <f>+D33/C33</f>
        <v>1</v>
      </c>
      <c r="F33" s="25">
        <f>SUM('REP_EPG034_EjecucionPresupu (2'!V5:V5)</f>
        <v>42183624</v>
      </c>
      <c r="G33" s="31">
        <f>+F33/C33</f>
        <v>1</v>
      </c>
    </row>
    <row r="34" spans="2:7" ht="18" customHeight="1" x14ac:dyDescent="0.25">
      <c r="B34" s="16" t="s">
        <v>170</v>
      </c>
      <c r="C34" s="25">
        <f>SUM('REP_EPG034_EjecucionPresupu (2'!S6:S7)</f>
        <v>4098596206.3899999</v>
      </c>
      <c r="D34" s="25">
        <f>SUM('REP_EPG034_EjecucionPresupu (2'!T6:T7)</f>
        <v>3929978821.9299998</v>
      </c>
      <c r="E34" s="31">
        <f>+D34/C34</f>
        <v>0.95885972270283326</v>
      </c>
      <c r="F34" s="25">
        <f>SUM('REP_EPG034_EjecucionPresupu (2'!V6:V7)</f>
        <v>3929978821.9299998</v>
      </c>
      <c r="G34" s="31">
        <f>+F34/C34</f>
        <v>0.95885972270283326</v>
      </c>
    </row>
    <row r="35" spans="2:7" ht="18" customHeight="1" x14ac:dyDescent="0.25">
      <c r="B35" s="16" t="s">
        <v>171</v>
      </c>
      <c r="C35" s="25">
        <f>SUM('REP_EPG034_EjecucionPresupu (2'!S8:S10)</f>
        <v>2126913820</v>
      </c>
      <c r="D35" s="25">
        <f>SUM('REP_EPG034_EjecucionPresupu (2'!T8:T10)</f>
        <v>1969892071</v>
      </c>
      <c r="E35" s="31">
        <f>+D35/C35</f>
        <v>0.9261739015829048</v>
      </c>
      <c r="F35" s="25">
        <f>SUM('REP_EPG034_EjecucionPresupu (2'!V8:V10)</f>
        <v>1969892071</v>
      </c>
      <c r="G35" s="31">
        <f>+F35/C35</f>
        <v>0.9261739015829048</v>
      </c>
    </row>
    <row r="36" spans="2:7" ht="18" x14ac:dyDescent="0.25">
      <c r="B36" s="18" t="s">
        <v>173</v>
      </c>
      <c r="C36" s="20">
        <f>SUM('REP_EPG034_EjecucionPresupu (2'!S11:S26)</f>
        <v>7026311480.3800011</v>
      </c>
      <c r="D36" s="20">
        <f>SUM('REP_EPG034_EjecucionPresupu (2'!T11:T26)</f>
        <v>6759351627.3400002</v>
      </c>
      <c r="E36" s="30">
        <f>+D36/C36</f>
        <v>0.96200569049842877</v>
      </c>
      <c r="F36" s="20">
        <f>SUM('REP_EPG034_EjecucionPresupu (2'!V11:V26)</f>
        <v>6759351627.3400002</v>
      </c>
      <c r="G36" s="30">
        <f>+F36/C36</f>
        <v>0.96200569049842877</v>
      </c>
    </row>
    <row r="37" spans="2:7" ht="6" customHeight="1" x14ac:dyDescent="0.3">
      <c r="B37" s="7"/>
      <c r="C37" s="7"/>
      <c r="D37" s="8"/>
      <c r="E37" s="32"/>
      <c r="F37" s="8"/>
      <c r="G37" s="32"/>
    </row>
    <row r="38" spans="2:7" ht="24.95" customHeight="1" x14ac:dyDescent="0.25">
      <c r="B38" s="21" t="s">
        <v>174</v>
      </c>
      <c r="C38" s="22">
        <f>+C36+C32</f>
        <v>13294005130.77</v>
      </c>
      <c r="D38" s="22">
        <f>+D36+D32</f>
        <v>12701406144.27</v>
      </c>
      <c r="E38" s="33">
        <f>+D38/C38</f>
        <v>0.95542359276450228</v>
      </c>
      <c r="F38" s="22">
        <f>+F36+F32</f>
        <v>12701406144.27</v>
      </c>
      <c r="G38" s="33">
        <f>+F38/C38</f>
        <v>0.95542359276450228</v>
      </c>
    </row>
    <row r="42" spans="2:7" ht="24" x14ac:dyDescent="0.35">
      <c r="C42" s="11"/>
      <c r="D42" s="59" t="s">
        <v>177</v>
      </c>
      <c r="E42" s="59"/>
      <c r="F42" s="59"/>
      <c r="G42" s="59"/>
    </row>
    <row r="46" spans="2:7" ht="16.5" x14ac:dyDescent="0.3">
      <c r="B46" s="1"/>
      <c r="C46" s="1"/>
      <c r="D46" s="1"/>
      <c r="E46" s="1"/>
      <c r="F46" s="1"/>
      <c r="G46" s="1"/>
    </row>
    <row r="47" spans="2:7" ht="21" customHeight="1" x14ac:dyDescent="0.25">
      <c r="B47" s="9" t="s">
        <v>163</v>
      </c>
      <c r="C47" s="9" t="s">
        <v>164</v>
      </c>
      <c r="D47" s="9" t="s">
        <v>165</v>
      </c>
      <c r="E47" s="9" t="s">
        <v>175</v>
      </c>
      <c r="F47" s="9" t="s">
        <v>167</v>
      </c>
      <c r="G47" s="9" t="s">
        <v>175</v>
      </c>
    </row>
    <row r="48" spans="2:7" ht="6" customHeight="1" x14ac:dyDescent="0.3">
      <c r="B48" s="3"/>
      <c r="C48" s="3"/>
      <c r="D48" s="3"/>
      <c r="E48" s="3"/>
      <c r="F48" s="3"/>
      <c r="G48" s="3"/>
    </row>
    <row r="49" spans="2:7" ht="18" x14ac:dyDescent="0.25">
      <c r="B49" s="12" t="s">
        <v>168</v>
      </c>
      <c r="C49" s="23">
        <f>SUM(C50:C51)</f>
        <v>165476194155.32001</v>
      </c>
      <c r="D49" s="23">
        <f>SUM(D50:D51)</f>
        <v>21486595410.189999</v>
      </c>
      <c r="E49" s="26">
        <f>+D49/C49</f>
        <v>0.12984704851274351</v>
      </c>
      <c r="F49" s="23">
        <f>SUM(F50:F51)</f>
        <v>21486595410.189999</v>
      </c>
      <c r="G49" s="26">
        <f>+F49/C49</f>
        <v>0.12984704851274351</v>
      </c>
    </row>
    <row r="50" spans="2:7" ht="18" customHeight="1" x14ac:dyDescent="0.25">
      <c r="B50" s="16" t="s">
        <v>170</v>
      </c>
      <c r="C50" s="24">
        <f>SUM('REP_EPG034_EjecucionPresupu (2'!S27:S28)</f>
        <v>25329405577.32</v>
      </c>
      <c r="D50" s="24">
        <f>SUM('REP_EPG034_EjecucionPresupu (2'!T27:T28)</f>
        <v>21359118487.189999</v>
      </c>
      <c r="E50" s="27">
        <f>+D50/C50</f>
        <v>0.84325383878392302</v>
      </c>
      <c r="F50" s="24">
        <f>SUM('REP_EPG034_EjecucionPresupu (2'!V27:V28)</f>
        <v>21359118487.189999</v>
      </c>
      <c r="G50" s="27">
        <f>+F50/C50</f>
        <v>0.84325383878392302</v>
      </c>
    </row>
    <row r="51" spans="2:7" ht="18" customHeight="1" x14ac:dyDescent="0.25">
      <c r="B51" s="16" t="s">
        <v>176</v>
      </c>
      <c r="C51" s="25">
        <f>SUM('REP_EPG034_EjecucionPresupu (2'!S29:S30)</f>
        <v>140146788578</v>
      </c>
      <c r="D51" s="25">
        <f>SUM('REP_EPG034_EjecucionPresupu (2'!T29:T30)</f>
        <v>127476923</v>
      </c>
      <c r="E51" s="27">
        <f>+D51/C51</f>
        <v>9.0959574809701426E-4</v>
      </c>
      <c r="F51" s="25">
        <f>SUM('REP_EPG034_EjecucionPresupu (2'!V29:V30)</f>
        <v>127476923</v>
      </c>
      <c r="G51" s="27">
        <f>+F51/C51</f>
        <v>9.0959574809701426E-4</v>
      </c>
    </row>
    <row r="52" spans="2:7" ht="18" x14ac:dyDescent="0.25">
      <c r="B52" s="12" t="s">
        <v>173</v>
      </c>
      <c r="C52" s="13">
        <f>SUM('REP_EPG034_EjecucionPresupu (2'!S31:S38)</f>
        <v>31426204869.450005</v>
      </c>
      <c r="D52" s="13">
        <f>SUM('REP_EPG034_EjecucionPresupu (2'!T31:T38)</f>
        <v>21300086771.440002</v>
      </c>
      <c r="E52" s="26">
        <f>+D52/C52</f>
        <v>0.67778107028590684</v>
      </c>
      <c r="F52" s="13">
        <f>SUM('REP_EPG034_EjecucionPresupu (2'!V31:V38)</f>
        <v>20047079099.590004</v>
      </c>
      <c r="G52" s="26">
        <f>+F52/C52</f>
        <v>0.63790964206047485</v>
      </c>
    </row>
    <row r="53" spans="2:7" ht="6" customHeight="1" x14ac:dyDescent="0.3">
      <c r="B53" s="3"/>
      <c r="C53" s="3"/>
      <c r="D53" s="3"/>
      <c r="E53" s="28"/>
      <c r="F53" s="3"/>
      <c r="G53" s="28"/>
    </row>
    <row r="54" spans="2:7" ht="18" x14ac:dyDescent="0.25">
      <c r="B54" s="14" t="s">
        <v>174</v>
      </c>
      <c r="C54" s="15">
        <f>+C49+C52</f>
        <v>196902399024.77002</v>
      </c>
      <c r="D54" s="15">
        <f>+D52+D49</f>
        <v>42786682181.630005</v>
      </c>
      <c r="E54" s="29">
        <f>+D54/C54</f>
        <v>0.21729893791820945</v>
      </c>
      <c r="F54" s="15">
        <f>+F52+F49</f>
        <v>41533674509.779999</v>
      </c>
      <c r="G54" s="29">
        <f>+F54/C54</f>
        <v>0.21093534012531318</v>
      </c>
    </row>
    <row r="58" spans="2:7" ht="24" x14ac:dyDescent="0.35">
      <c r="B58" s="5"/>
      <c r="C58" s="11"/>
      <c r="D58" s="59" t="s">
        <v>177</v>
      </c>
      <c r="E58" s="59"/>
      <c r="F58" s="59"/>
      <c r="G58" s="59"/>
    </row>
    <row r="62" spans="2:7" x14ac:dyDescent="0.25">
      <c r="B62" s="6" t="s">
        <v>163</v>
      </c>
      <c r="C62" s="6" t="s">
        <v>164</v>
      </c>
      <c r="D62" s="6" t="s">
        <v>165</v>
      </c>
      <c r="E62" s="6" t="s">
        <v>166</v>
      </c>
      <c r="F62" s="6" t="s">
        <v>167</v>
      </c>
      <c r="G62" s="6" t="s">
        <v>166</v>
      </c>
    </row>
    <row r="63" spans="2:7" ht="6" customHeight="1" x14ac:dyDescent="0.3">
      <c r="B63" s="7"/>
      <c r="C63" s="7"/>
      <c r="D63" s="7"/>
      <c r="E63" s="7"/>
      <c r="F63" s="7"/>
      <c r="G63" s="7"/>
    </row>
    <row r="64" spans="2:7" ht="18" x14ac:dyDescent="0.25">
      <c r="B64" s="18" t="s">
        <v>168</v>
      </c>
      <c r="C64" s="19">
        <f>+C65+C66+C67+C68</f>
        <v>38503992641.179993</v>
      </c>
      <c r="D64" s="19">
        <f>+D65+D66+D67+D68</f>
        <v>35645724325.870003</v>
      </c>
      <c r="E64" s="30">
        <f t="shared" ref="E64:E69" si="2">+D64/C64</f>
        <v>0.92576696287197302</v>
      </c>
      <c r="F64" s="19">
        <f>+F65+F66+F67+F68</f>
        <v>35549034554.830002</v>
      </c>
      <c r="G64" s="30">
        <f t="shared" ref="G64:G69" si="3">+F64/C64</f>
        <v>0.92325580066754775</v>
      </c>
    </row>
    <row r="65" spans="2:7" ht="18" customHeight="1" x14ac:dyDescent="0.25">
      <c r="B65" s="16" t="s">
        <v>169</v>
      </c>
      <c r="C65" s="25">
        <f>SUM('REP_EPG034_EjecucionPresupu (2'!S39:S39)</f>
        <v>152866949</v>
      </c>
      <c r="D65" s="25">
        <f>SUM('REP_EPG034_EjecucionPresupu (2'!T39:T39)</f>
        <v>152866949</v>
      </c>
      <c r="E65" s="34">
        <f t="shared" si="2"/>
        <v>1</v>
      </c>
      <c r="F65" s="25">
        <f>SUM('REP_EPG034_EjecucionPresupu (2'!V39:V39)</f>
        <v>152866949</v>
      </c>
      <c r="G65" s="34">
        <f t="shared" si="3"/>
        <v>1</v>
      </c>
    </row>
    <row r="66" spans="2:7" ht="18" customHeight="1" x14ac:dyDescent="0.25">
      <c r="B66" s="16" t="s">
        <v>170</v>
      </c>
      <c r="C66" s="25">
        <f>SUM('REP_EPG034_EjecucionPresupu (2'!S40:S41)</f>
        <v>32783365874.73</v>
      </c>
      <c r="D66" s="25">
        <f>SUM('REP_EPG034_EjecucionPresupu (2'!T40:T41)</f>
        <v>29935995986.420002</v>
      </c>
      <c r="E66" s="34">
        <f t="shared" si="2"/>
        <v>0.91314589541567481</v>
      </c>
      <c r="F66" s="25">
        <f>SUM('REP_EPG034_EjecucionPresupu (2'!V40:V41)</f>
        <v>29845764933.380001</v>
      </c>
      <c r="G66" s="34">
        <f t="shared" si="3"/>
        <v>0.91039355285924584</v>
      </c>
    </row>
    <row r="67" spans="2:7" ht="18" customHeight="1" x14ac:dyDescent="0.25">
      <c r="B67" s="16" t="s">
        <v>171</v>
      </c>
      <c r="C67" s="25">
        <f>SUM('REP_EPG034_EjecucionPresupu (2'!S42:S45)</f>
        <v>3540144443.3899994</v>
      </c>
      <c r="D67" s="25">
        <f>SUM('REP_EPG034_EjecucionPresupu (2'!T42:T45)</f>
        <v>3540134072.3899994</v>
      </c>
      <c r="E67" s="34">
        <f t="shared" si="2"/>
        <v>0.99999707045851782</v>
      </c>
      <c r="F67" s="25">
        <f>SUM('REP_EPG034_EjecucionPresupu (2'!V42:V45)</f>
        <v>3540134072.3899994</v>
      </c>
      <c r="G67" s="34">
        <f t="shared" si="3"/>
        <v>0.99999707045851782</v>
      </c>
    </row>
    <row r="68" spans="2:7" ht="24.95" customHeight="1" x14ac:dyDescent="0.25">
      <c r="B68" s="16" t="s">
        <v>172</v>
      </c>
      <c r="C68" s="40">
        <f>SUM('REP_EPG034_EjecucionPresupu (2'!S46:S46)</f>
        <v>2027615374.0599999</v>
      </c>
      <c r="D68" s="40">
        <f>SUM('REP_EPG034_EjecucionPresupu (2'!T46:T46)</f>
        <v>2016727318.0599999</v>
      </c>
      <c r="E68" s="34">
        <f t="shared" si="2"/>
        <v>0.99463011765481035</v>
      </c>
      <c r="F68" s="40">
        <f>SUM('REP_EPG034_EjecucionPresupu (2'!V46:V46)</f>
        <v>2010268600.0599999</v>
      </c>
      <c r="G68" s="34">
        <f t="shared" si="3"/>
        <v>0.9914447413341192</v>
      </c>
    </row>
    <row r="69" spans="2:7" ht="18" x14ac:dyDescent="0.25">
      <c r="B69" s="18" t="s">
        <v>173</v>
      </c>
      <c r="C69" s="20">
        <f>SUM('REP_EPG034_EjecucionPresupu (2'!S47:S47)</f>
        <v>42280200</v>
      </c>
      <c r="D69" s="20">
        <f>SUM('REP_EPG034_EjecucionPresupu (2'!T47:T47)</f>
        <v>42280200</v>
      </c>
      <c r="E69" s="30">
        <f t="shared" si="2"/>
        <v>1</v>
      </c>
      <c r="F69" s="20">
        <f>SUM('REP_EPG034_EjecucionPresupu (2'!V47:V47)</f>
        <v>42280200</v>
      </c>
      <c r="G69" s="30">
        <f t="shared" si="3"/>
        <v>1</v>
      </c>
    </row>
    <row r="70" spans="2:7" ht="6" customHeight="1" x14ac:dyDescent="0.3">
      <c r="B70" s="7"/>
      <c r="C70" s="7"/>
      <c r="D70" s="8"/>
      <c r="E70" s="32"/>
      <c r="F70" s="8"/>
      <c r="G70" s="32"/>
    </row>
    <row r="71" spans="2:7" ht="18" x14ac:dyDescent="0.25">
      <c r="B71" s="21" t="s">
        <v>174</v>
      </c>
      <c r="C71" s="22">
        <f>+C69+C64</f>
        <v>38546272841.179993</v>
      </c>
      <c r="D71" s="22">
        <f>+D69+D64</f>
        <v>35688004525.870003</v>
      </c>
      <c r="E71" s="33">
        <f>+D71/C71</f>
        <v>0.9258483867665559</v>
      </c>
      <c r="F71" s="22">
        <f>+F69+F64</f>
        <v>35591314754.830002</v>
      </c>
      <c r="G71" s="33">
        <f>+F71/C71</f>
        <v>0.92333997897734144</v>
      </c>
    </row>
    <row r="72" spans="2:7" ht="18" x14ac:dyDescent="0.25">
      <c r="B72" s="21"/>
      <c r="C72" s="22"/>
      <c r="D72" s="22"/>
      <c r="E72" s="33"/>
      <c r="F72" s="22"/>
      <c r="G72" s="33"/>
    </row>
    <row r="74" spans="2:7" ht="19.5" x14ac:dyDescent="0.25">
      <c r="D74" s="59" t="s">
        <v>177</v>
      </c>
      <c r="E74" s="59"/>
      <c r="F74" s="59"/>
      <c r="G74" s="59"/>
    </row>
    <row r="76" spans="2:7" x14ac:dyDescent="0.25">
      <c r="D76" s="58"/>
      <c r="E76" s="58"/>
      <c r="F76" s="58"/>
      <c r="G76" s="58"/>
    </row>
    <row r="78" spans="2:7" x14ac:dyDescent="0.25">
      <c r="B78" s="9" t="s">
        <v>163</v>
      </c>
      <c r="C78" s="9" t="s">
        <v>164</v>
      </c>
      <c r="D78" s="9" t="s">
        <v>165</v>
      </c>
      <c r="E78" s="9" t="s">
        <v>175</v>
      </c>
      <c r="F78" s="9" t="s">
        <v>167</v>
      </c>
      <c r="G78" s="9" t="s">
        <v>175</v>
      </c>
    </row>
    <row r="79" spans="2:7" ht="6" customHeight="1" x14ac:dyDescent="0.3">
      <c r="B79" s="3"/>
      <c r="C79" s="3"/>
      <c r="D79" s="3"/>
      <c r="E79" s="3"/>
      <c r="F79" s="3"/>
      <c r="G79" s="3"/>
    </row>
    <row r="80" spans="2:7" ht="18" x14ac:dyDescent="0.25">
      <c r="B80" s="12" t="s">
        <v>168</v>
      </c>
      <c r="C80" s="23">
        <f>SUM(C81:C82)</f>
        <v>1140357320.05</v>
      </c>
      <c r="D80" s="23">
        <f>SUM(D81:D82)</f>
        <v>1140357320.05</v>
      </c>
      <c r="E80" s="26">
        <f>+D80/C80</f>
        <v>1</v>
      </c>
      <c r="F80" s="23">
        <f>SUM(F81:F82)</f>
        <v>1140357320.05</v>
      </c>
      <c r="G80" s="26">
        <f>+F80/C80</f>
        <v>1</v>
      </c>
    </row>
    <row r="81" spans="2:7" ht="18" customHeight="1" x14ac:dyDescent="0.25">
      <c r="B81" s="16" t="s">
        <v>170</v>
      </c>
      <c r="C81" s="41">
        <f>SUM('REP_EPG034_EjecucionPresupu (2'!S48:S48)</f>
        <v>882314548.63</v>
      </c>
      <c r="D81" s="41">
        <f>SUM('REP_EPG034_EjecucionPresupu (2'!T48:T48)</f>
        <v>882314548.63</v>
      </c>
      <c r="E81" s="27">
        <f>+D81/C81</f>
        <v>1</v>
      </c>
      <c r="F81" s="41">
        <f>SUM('REP_EPG034_EjecucionPresupu (2'!V48:V48)</f>
        <v>882314548.63</v>
      </c>
      <c r="G81" s="27">
        <f>+F81/C81</f>
        <v>1</v>
      </c>
    </row>
    <row r="82" spans="2:7" ht="18" customHeight="1" x14ac:dyDescent="0.25">
      <c r="B82" s="16" t="s">
        <v>171</v>
      </c>
      <c r="C82" s="24">
        <f>SUM('REP_EPG034_EjecucionPresupu (2'!S49:S49)</f>
        <v>258042771.41999999</v>
      </c>
      <c r="D82" s="24">
        <f>SUM('REP_EPG034_EjecucionPresupu (2'!T49:T49)</f>
        <v>258042771.41999999</v>
      </c>
      <c r="E82" s="27">
        <f>+D82/C82</f>
        <v>1</v>
      </c>
      <c r="F82" s="24">
        <f>SUM('REP_EPG034_EjecucionPresupu (2'!V49:V49)</f>
        <v>258042771.41999999</v>
      </c>
      <c r="G82" s="27">
        <f>+F82/C82</f>
        <v>1</v>
      </c>
    </row>
    <row r="83" spans="2:7" ht="6" customHeight="1" x14ac:dyDescent="0.3">
      <c r="B83" s="3"/>
      <c r="C83" s="3"/>
      <c r="D83" s="3"/>
      <c r="E83" s="28"/>
      <c r="F83" s="3"/>
      <c r="G83" s="28"/>
    </row>
    <row r="84" spans="2:7" ht="18" x14ac:dyDescent="0.25">
      <c r="B84" s="14" t="s">
        <v>174</v>
      </c>
      <c r="C84" s="15">
        <f>C80</f>
        <v>1140357320.05</v>
      </c>
      <c r="D84" s="15">
        <f>D80</f>
        <v>1140357320.05</v>
      </c>
      <c r="E84" s="29">
        <f>+D84/C84</f>
        <v>1</v>
      </c>
      <c r="F84" s="15">
        <f>F80</f>
        <v>1140357320.05</v>
      </c>
      <c r="G84" s="29">
        <f>+F84/C84</f>
        <v>1</v>
      </c>
    </row>
    <row r="85" spans="2:7" ht="34.5" customHeight="1" x14ac:dyDescent="0.25">
      <c r="B85" s="36"/>
      <c r="C85" s="37"/>
      <c r="D85" s="37"/>
      <c r="E85" s="38"/>
      <c r="F85" s="37"/>
      <c r="G85" s="38"/>
    </row>
    <row r="86" spans="2:7" ht="19.5" x14ac:dyDescent="0.25">
      <c r="D86" s="59" t="s">
        <v>177</v>
      </c>
      <c r="E86" s="59"/>
      <c r="F86" s="59"/>
      <c r="G86" s="59"/>
    </row>
    <row r="90" spans="2:7" x14ac:dyDescent="0.25">
      <c r="B90" s="9" t="s">
        <v>163</v>
      </c>
      <c r="C90" s="9" t="s">
        <v>164</v>
      </c>
      <c r="D90" s="9" t="s">
        <v>165</v>
      </c>
      <c r="E90" s="9" t="s">
        <v>175</v>
      </c>
      <c r="F90" s="9" t="s">
        <v>167</v>
      </c>
      <c r="G90" s="9" t="s">
        <v>175</v>
      </c>
    </row>
    <row r="91" spans="2:7" ht="6.75" customHeight="1" x14ac:dyDescent="0.25">
      <c r="B91" s="56"/>
      <c r="C91" s="56"/>
      <c r="D91" s="56"/>
      <c r="E91" s="56"/>
      <c r="F91" s="56"/>
      <c r="G91" s="56"/>
    </row>
    <row r="92" spans="2:7" ht="18" x14ac:dyDescent="0.25">
      <c r="B92" s="12" t="s">
        <v>168</v>
      </c>
      <c r="C92" s="23">
        <f>+C93+C94</f>
        <v>385214688288.72998</v>
      </c>
      <c r="D92" s="23">
        <f>+D93+D94</f>
        <v>283234000804.42999</v>
      </c>
      <c r="E92" s="26">
        <f>+D92/C92</f>
        <v>0.73526272339890009</v>
      </c>
      <c r="F92" s="23">
        <f>+F93+F94</f>
        <v>275493578264.06</v>
      </c>
      <c r="G92" s="26">
        <f>+F92/C92</f>
        <v>0.71516893472548293</v>
      </c>
    </row>
    <row r="93" spans="2:7" ht="18" customHeight="1" x14ac:dyDescent="0.25">
      <c r="B93" s="16" t="s">
        <v>170</v>
      </c>
      <c r="C93" s="25">
        <f>SUM('REP_EPG034_EjecucionPresupu (2'!S52:S52)</f>
        <v>21929925073.310001</v>
      </c>
      <c r="D93" s="25">
        <f>SUM('REP_EPG034_EjecucionPresupu (2'!T52:T52)</f>
        <v>14597182833.57</v>
      </c>
      <c r="E93" s="34">
        <f>+D93/C93</f>
        <v>0.66562848640717076</v>
      </c>
      <c r="F93" s="25">
        <f>SUM('REP_EPG034_EjecucionPresupu (2'!V52:V52)</f>
        <v>14555316874.73</v>
      </c>
      <c r="G93" s="34">
        <f>+F93/C93</f>
        <v>0.66371940743403035</v>
      </c>
    </row>
    <row r="94" spans="2:7" ht="16.5" x14ac:dyDescent="0.25">
      <c r="B94" s="16" t="s">
        <v>171</v>
      </c>
      <c r="C94" s="25">
        <f>SUM('REP_EPG034_EjecucionPresupu (2'!S53:S56)</f>
        <v>363284763215.41998</v>
      </c>
      <c r="D94" s="25">
        <f>SUM('REP_EPG034_EjecucionPresupu (2'!T53:T56)</f>
        <v>268636817970.85999</v>
      </c>
      <c r="E94" s="34">
        <f>+D94/C94</f>
        <v>0.73946624018350082</v>
      </c>
      <c r="F94" s="25">
        <f>SUM('REP_EPG034_EjecucionPresupu (2'!V53:V56)</f>
        <v>260938261389.32999</v>
      </c>
      <c r="G94" s="34">
        <f>+F94/C94</f>
        <v>0.71827471947839239</v>
      </c>
    </row>
    <row r="95" spans="2:7" ht="18" x14ac:dyDescent="0.25">
      <c r="B95" s="12" t="s">
        <v>173</v>
      </c>
      <c r="C95" s="13">
        <f>SUM('REP_EPG034_EjecucionPresupu (2'!S58:S61)</f>
        <v>164993931561.56</v>
      </c>
      <c r="D95" s="13">
        <f>SUM('REP_EPG034_EjecucionPresupu (2'!T58:T61)</f>
        <v>50932250974.800003</v>
      </c>
      <c r="E95" s="26">
        <f>+D95/C95</f>
        <v>0.30869166212817317</v>
      </c>
      <c r="F95" s="13">
        <f>SUM('REP_EPG034_EjecucionPresupu (2'!V58:V61)</f>
        <v>48919848495.589996</v>
      </c>
      <c r="G95" s="26">
        <f>+F95/C95</f>
        <v>0.29649483488632294</v>
      </c>
    </row>
    <row r="96" spans="2:7" ht="18" x14ac:dyDescent="0.25">
      <c r="B96" s="14" t="s">
        <v>174</v>
      </c>
      <c r="C96" s="15">
        <f>+C92+C95</f>
        <v>550208619850.29004</v>
      </c>
      <c r="D96" s="15">
        <f>+D92+D95</f>
        <v>334166251779.22998</v>
      </c>
      <c r="E96" s="29">
        <f>+D96/C96</f>
        <v>0.60734463206002753</v>
      </c>
      <c r="F96" s="15">
        <f>+F92+F95</f>
        <v>324413426759.65002</v>
      </c>
      <c r="G96" s="29">
        <f>+F96/C96</f>
        <v>0.58961894644239099</v>
      </c>
    </row>
    <row r="98" spans="5:5" x14ac:dyDescent="0.25">
      <c r="E98" s="35"/>
    </row>
  </sheetData>
  <mergeCells count="8">
    <mergeCell ref="D76:G76"/>
    <mergeCell ref="D86:G86"/>
    <mergeCell ref="D74:G74"/>
    <mergeCell ref="D8:G8"/>
    <mergeCell ref="D26:G26"/>
    <mergeCell ref="D58:G58"/>
    <mergeCell ref="B12:G12"/>
    <mergeCell ref="D42:G42"/>
  </mergeCells>
  <pageMargins left="0.7" right="0.7" top="0.75" bottom="0.75" header="0.3" footer="0.3"/>
  <pageSetup paperSize="9" scale="48" orientation="portrait" r:id="rId1"/>
  <ignoredErrors>
    <ignoredError sqref="D22:E22 E32 E17 E18 D98:G98 E20" formula="1"/>
    <ignoredError sqref="F70 D70 E49 E92 E95 D83:G83 G92 D80:G80 D85:G85 D87:G88" formula="1" formulaRange="1"/>
    <ignoredError sqref="C37:G37 C51 C49:D49 F49:G49 C73:G73 C70 E70 G64 E50 G50 G69:G70 C83 C80 C43:G48 C42 C59:G63 C58 C77:G77 C76 E76:G76 C53:G53 C55:G57 C39:G41 C75:G75 C74 C79:G79 C85:C88 E51 G5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2024</Anio>
    <_dlc_DocId xmlns="81cc8fc0-8d1e-4295-8f37-5d076116407c">2TV4CCKVFCYA-94321226-174</_dlc_DocId>
    <_dlc_DocIdUrl xmlns="81cc8fc0-8d1e-4295-8f37-5d076116407c">
      <Url>https://www.minjusticia.gov.co/ministerio/_layouts/15/DocIdRedir.aspx?ID=2TV4CCKVFCYA-94321226-174</Url>
      <Description>2TV4CCKVFCYA-94321226-174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639648C-48AA-4F33-A8B1-F687270CAA04}">
  <ds:schemaRefs>
    <ds:schemaRef ds:uri="http://schemas.microsoft.com/office/2006/documentManagement/types"/>
    <ds:schemaRef ds:uri="484c3a85-4dde-40e4-b89c-53b88490b6dc"/>
    <ds:schemaRef ds:uri="http://purl.org/dc/terms/"/>
    <ds:schemaRef ds:uri="92e8ca07-96c7-4cff-8236-e170392099e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5CC99E7-C31E-4F98-AAC2-C9ECEC69D738}"/>
</file>

<file path=customXml/itemProps3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71CD80-3A83-4034-9712-65EFD8235D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 (2</vt:lpstr>
      <vt:lpstr>RESERVAS</vt:lpstr>
      <vt:lpstr>RESERVAS!Área_de_impresión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julio WEB</dc:title>
  <dc:creator>BELKIS YORGETH RONCANCIO ENCISO</dc:creator>
  <cp:lastModifiedBy>JENNY ADRIANA RODRIGUEZ FRANCO</cp:lastModifiedBy>
  <cp:revision/>
  <dcterms:created xsi:type="dcterms:W3CDTF">2018-02-21T20:39:46Z</dcterms:created>
  <dcterms:modified xsi:type="dcterms:W3CDTF">2024-08-02T18:37:19Z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6f3a7d37-879b-4171-ab88-a23237d79757</vt:lpwstr>
  </property>
  <property fmtid="{D5CDD505-2E9C-101B-9397-08002B2CF9AE}" pid="4" name="MediaServiceImageTags">
    <vt:lpwstr/>
  </property>
</Properties>
</file>