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ARSAL\OneDrive - minjusticia.gov.co\0 PLANEACION_2025\1 EVIDENCIAS DEL 09_SEPT_2025_31_EN_2026\9 WEB\2 NV_2025\"/>
    </mc:Choice>
  </mc:AlternateContent>
  <bookViews>
    <workbookView xWindow="0" yWindow="0" windowWidth="28800" windowHeight="12330" firstSheet="1" activeTab="1"/>
  </bookViews>
  <sheets>
    <sheet name="REP_EPG034_EjecucionPresupuesta" sheetId="2" state="hidden" r:id="rId1"/>
    <sheet name="EJECUCION SECTORIAL" sheetId="1" r:id="rId2"/>
  </sheets>
  <definedNames>
    <definedName name="_xlnm._FilterDatabase" localSheetId="0" hidden="1">REP_EPG034_EjecucionPresupuesta!$A$4:$AA$125</definedName>
    <definedName name="_xlnm.Print_Area" localSheetId="1">'EJECUCION SECTORIAL'!$A$1:$J$132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8" i="1" l="1"/>
  <c r="F128" i="1"/>
  <c r="D128" i="1"/>
  <c r="C128" i="1"/>
  <c r="H127" i="1"/>
  <c r="F127" i="1"/>
  <c r="D127" i="1"/>
  <c r="C127" i="1"/>
  <c r="H126" i="1"/>
  <c r="F126" i="1"/>
  <c r="D126" i="1"/>
  <c r="C126" i="1"/>
  <c r="H125" i="1"/>
  <c r="F125" i="1"/>
  <c r="D125" i="1"/>
  <c r="C125" i="1"/>
  <c r="H124" i="1"/>
  <c r="F124" i="1"/>
  <c r="D124" i="1"/>
  <c r="C124" i="1"/>
  <c r="H108" i="1"/>
  <c r="F108" i="1"/>
  <c r="D108" i="1"/>
  <c r="C108" i="1"/>
  <c r="H107" i="1"/>
  <c r="F107" i="1"/>
  <c r="D107" i="1"/>
  <c r="C107" i="1"/>
  <c r="H106" i="1"/>
  <c r="F106" i="1"/>
  <c r="D106" i="1"/>
  <c r="C106" i="1"/>
  <c r="H105" i="1"/>
  <c r="F105" i="1"/>
  <c r="D105" i="1"/>
  <c r="C105" i="1"/>
  <c r="H104" i="1"/>
  <c r="F104" i="1"/>
  <c r="D104" i="1"/>
  <c r="C104" i="1"/>
  <c r="F84" i="1"/>
  <c r="D83" i="1"/>
  <c r="H88" i="1"/>
  <c r="F88" i="1"/>
  <c r="D88" i="1"/>
  <c r="C88" i="1"/>
  <c r="H86" i="1"/>
  <c r="F86" i="1"/>
  <c r="D86" i="1"/>
  <c r="C86" i="1"/>
  <c r="H85" i="1"/>
  <c r="F85" i="1"/>
  <c r="D85" i="1"/>
  <c r="C85" i="1"/>
  <c r="H84" i="1"/>
  <c r="D84" i="1"/>
  <c r="C84" i="1"/>
  <c r="H83" i="1"/>
  <c r="F83" i="1"/>
  <c r="C83" i="1"/>
  <c r="H82" i="1"/>
  <c r="F82" i="1"/>
  <c r="D82" i="1"/>
  <c r="C82" i="1"/>
  <c r="H65" i="1"/>
  <c r="F65" i="1"/>
  <c r="D65" i="1"/>
  <c r="C65" i="1"/>
  <c r="H63" i="1"/>
  <c r="H62" i="1"/>
  <c r="F63" i="1"/>
  <c r="D63" i="1"/>
  <c r="C63" i="1"/>
  <c r="F62" i="1"/>
  <c r="D62" i="1"/>
  <c r="C62" i="1"/>
  <c r="H61" i="1"/>
  <c r="F61" i="1"/>
  <c r="D61" i="1"/>
  <c r="C61" i="1"/>
  <c r="H60" i="1"/>
  <c r="F60" i="1"/>
  <c r="D60" i="1"/>
  <c r="C60" i="1"/>
  <c r="H42" i="1"/>
  <c r="F42" i="1"/>
  <c r="D42" i="1"/>
  <c r="C42" i="1"/>
  <c r="H40" i="1"/>
  <c r="F40" i="1"/>
  <c r="D40" i="1"/>
  <c r="C40" i="1"/>
  <c r="H39" i="1"/>
  <c r="F39" i="1"/>
  <c r="D39" i="1"/>
  <c r="C39" i="1"/>
  <c r="H38" i="1"/>
  <c r="F38" i="1"/>
  <c r="D38" i="1"/>
  <c r="C38" i="1"/>
  <c r="C123" i="1" l="1"/>
  <c r="C130" i="1" s="1"/>
  <c r="D123" i="1"/>
  <c r="E123" i="1" s="1"/>
  <c r="F123" i="1"/>
  <c r="G123" i="1" s="1"/>
  <c r="H123" i="1"/>
  <c r="I123" i="1" s="1"/>
  <c r="C37" i="1"/>
  <c r="C36" i="1" s="1"/>
  <c r="C44" i="1" s="1"/>
  <c r="F37" i="1" l="1"/>
  <c r="D37" i="1"/>
  <c r="H37" i="1"/>
  <c r="H36" i="1" s="1"/>
  <c r="I36" i="1" s="1"/>
  <c r="F36" i="1" l="1"/>
  <c r="G36" i="1" s="1"/>
  <c r="D15" i="1" l="1"/>
  <c r="D16" i="1"/>
  <c r="E37" i="1" l="1"/>
  <c r="E38" i="1"/>
  <c r="I63" i="1"/>
  <c r="I82" i="1"/>
  <c r="I85" i="1"/>
  <c r="I86" i="1"/>
  <c r="I127" i="1"/>
  <c r="G82" i="1"/>
  <c r="G86" i="1"/>
  <c r="G128" i="1"/>
  <c r="I128" i="1"/>
  <c r="I38" i="1"/>
  <c r="I62" i="1"/>
  <c r="I105" i="1"/>
  <c r="E85" i="1"/>
  <c r="E86" i="1"/>
  <c r="E104" i="1"/>
  <c r="E105" i="1"/>
  <c r="E127" i="1"/>
  <c r="E128" i="1"/>
  <c r="G38" i="1"/>
  <c r="E60" i="1"/>
  <c r="E62" i="1"/>
  <c r="I37" i="1"/>
  <c r="G62" i="1"/>
  <c r="E63" i="1"/>
  <c r="E65" i="1"/>
  <c r="E82" i="1"/>
  <c r="I42" i="1"/>
  <c r="I60" i="1"/>
  <c r="I61" i="1"/>
  <c r="I108" i="1"/>
  <c r="G127" i="1"/>
  <c r="E42" i="1"/>
  <c r="E61" i="1"/>
  <c r="E108" i="1"/>
  <c r="I104" i="1"/>
  <c r="G105" i="1"/>
  <c r="G39" i="1"/>
  <c r="G40" i="1"/>
  <c r="G83" i="1"/>
  <c r="G84" i="1"/>
  <c r="G106" i="1"/>
  <c r="G107" i="1"/>
  <c r="E84" i="1"/>
  <c r="G60" i="1"/>
  <c r="G61" i="1"/>
  <c r="E39" i="1"/>
  <c r="G37" i="1"/>
  <c r="I39" i="1"/>
  <c r="I40" i="1"/>
  <c r="G42" i="1"/>
  <c r="G63" i="1"/>
  <c r="I83" i="1"/>
  <c r="I84" i="1"/>
  <c r="G85" i="1"/>
  <c r="I88" i="1"/>
  <c r="G104" i="1"/>
  <c r="I106" i="1"/>
  <c r="I107" i="1"/>
  <c r="G108" i="1"/>
  <c r="E40" i="1"/>
  <c r="E83" i="1"/>
  <c r="E88" i="1"/>
  <c r="E106" i="1"/>
  <c r="E107" i="1"/>
  <c r="G88" i="1"/>
  <c r="G65" i="1"/>
  <c r="H59" i="1"/>
  <c r="H67" i="1" s="1"/>
  <c r="F59" i="1"/>
  <c r="F67" i="1" s="1"/>
  <c r="D59" i="1"/>
  <c r="D67" i="1" s="1"/>
  <c r="C59" i="1"/>
  <c r="C67" i="1" s="1"/>
  <c r="H44" i="1"/>
  <c r="F44" i="1"/>
  <c r="D36" i="1"/>
  <c r="D44" i="1" s="1"/>
  <c r="E44" i="1" s="1"/>
  <c r="C15" i="1" l="1"/>
  <c r="G67" i="1"/>
  <c r="E67" i="1"/>
  <c r="I67" i="1"/>
  <c r="E59" i="1"/>
  <c r="G59" i="1"/>
  <c r="I59" i="1"/>
  <c r="I65" i="1" l="1"/>
  <c r="H21" i="1"/>
  <c r="G44" i="1"/>
  <c r="G126" i="1" l="1"/>
  <c r="I126" i="1"/>
  <c r="E126" i="1"/>
  <c r="G124" i="1"/>
  <c r="E124" i="1"/>
  <c r="I124" i="1"/>
  <c r="C20" i="1"/>
  <c r="I125" i="1"/>
  <c r="E125" i="1"/>
  <c r="G125" i="1"/>
  <c r="C21" i="1"/>
  <c r="C81" i="1"/>
  <c r="C90" i="1" s="1"/>
  <c r="H20" i="1" l="1"/>
  <c r="H81" i="1" l="1"/>
  <c r="H90" i="1" s="1"/>
  <c r="I90" i="1" s="1"/>
  <c r="D21" i="1" l="1"/>
  <c r="H103" i="1"/>
  <c r="H110" i="1" s="1"/>
  <c r="F103" i="1"/>
  <c r="F110" i="1" s="1"/>
  <c r="D103" i="1"/>
  <c r="D110" i="1" s="1"/>
  <c r="C103" i="1"/>
  <c r="C110" i="1" s="1"/>
  <c r="F21" i="1"/>
  <c r="I110" i="1" l="1"/>
  <c r="G110" i="1"/>
  <c r="E110" i="1"/>
  <c r="H130" i="1"/>
  <c r="F130" i="1"/>
  <c r="G130" i="1" l="1"/>
  <c r="I130" i="1"/>
  <c r="E36" i="1"/>
  <c r="D130" i="1"/>
  <c r="E130" i="1" s="1"/>
  <c r="F81" i="1"/>
  <c r="F90" i="1" s="1"/>
  <c r="D81" i="1"/>
  <c r="D90" i="1" s="1"/>
  <c r="E90" i="1" s="1"/>
  <c r="F20" i="1"/>
  <c r="D20" i="1"/>
  <c r="G90" i="1" l="1"/>
  <c r="F23" i="1"/>
  <c r="I44" i="1"/>
  <c r="F19" i="1"/>
  <c r="H19" i="1"/>
  <c r="H18" i="1"/>
  <c r="H16" i="1"/>
  <c r="H15" i="1"/>
  <c r="F18" i="1"/>
  <c r="F17" i="1"/>
  <c r="F16" i="1"/>
  <c r="F15" i="1"/>
  <c r="D17" i="1"/>
  <c r="D18" i="1"/>
  <c r="D19" i="1"/>
  <c r="C19" i="1"/>
  <c r="C17" i="1"/>
  <c r="C16" i="1"/>
  <c r="H17" i="1"/>
  <c r="H14" i="1" l="1"/>
  <c r="H23" i="1" s="1"/>
  <c r="I21" i="1"/>
  <c r="D14" i="1"/>
  <c r="D23" i="1" s="1"/>
  <c r="F14" i="1"/>
  <c r="E15" i="1"/>
  <c r="G15" i="1"/>
  <c r="I15" i="1"/>
  <c r="I17" i="1"/>
  <c r="G21" i="1"/>
  <c r="E19" i="1"/>
  <c r="E103" i="1"/>
  <c r="G103" i="1"/>
  <c r="E21" i="1"/>
  <c r="G19" i="1"/>
  <c r="I103" i="1"/>
  <c r="E17" i="1"/>
  <c r="G17" i="1"/>
  <c r="I16" i="1"/>
  <c r="E16" i="1"/>
  <c r="G16" i="1"/>
  <c r="I19" i="1"/>
  <c r="C18" i="1"/>
  <c r="E18" i="1" s="1"/>
  <c r="C14" i="1" l="1"/>
  <c r="C23" i="1" s="1"/>
  <c r="E81" i="1"/>
  <c r="I81" i="1"/>
  <c r="I18" i="1"/>
  <c r="G18" i="1"/>
  <c r="G81" i="1"/>
  <c r="G23" i="1" l="1"/>
  <c r="I23" i="1"/>
  <c r="E23" i="1"/>
  <c r="I14" i="1"/>
  <c r="G14" i="1"/>
  <c r="E14" i="1"/>
</calcChain>
</file>

<file path=xl/sharedStrings.xml><?xml version="1.0" encoding="utf-8"?>
<sst xmlns="http://schemas.openxmlformats.org/spreadsheetml/2006/main" count="1606" uniqueCount="250">
  <si>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</si>
  <si>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</si>
  <si>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</si>
  <si>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</si>
  <si>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</si>
  <si>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</si>
  <si>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</si>
  <si>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</si>
  <si>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</si>
  <si>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</si>
  <si>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</si>
  <si>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</si>
  <si>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</si>
  <si>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</si>
  <si>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</si>
  <si>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</si>
  <si>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</si>
  <si>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</si>
  <si>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</si>
  <si>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</si>
  <si>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</si>
  <si>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</si>
  <si>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</si>
  <si>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</si>
  <si>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</si>
  <si>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</si>
  <si>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</si>
  <si>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</si>
  <si>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</si>
  <si>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</si>
  <si>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</si>
  <si>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</si>
  <si>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</si>
  <si>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</si>
  <si>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</si>
  <si>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</si>
  <si>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</si>
  <si>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</si>
  <si>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</si>
  <si>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</si>
  <si>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</si>
  <si>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</si>
  <si>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</si>
  <si>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</si>
  <si>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</si>
  <si>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</si>
  <si>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</si>
  <si>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</si>
  <si>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</si>
  <si>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</si>
  <si>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A-01-02-04</t>
  </si>
  <si>
    <t>A-02</t>
  </si>
  <si>
    <t>ADQUISICIÓN DE BIENES  Y SERVICIOS</t>
  </si>
  <si>
    <t>11</t>
  </si>
  <si>
    <t>SSF</t>
  </si>
  <si>
    <t>16</t>
  </si>
  <si>
    <t>A-03-02-02</t>
  </si>
  <si>
    <t>A ORGANIZACIONES INTERNACIONALES</t>
  </si>
  <si>
    <t>A-03-03-01-028</t>
  </si>
  <si>
    <t>028</t>
  </si>
  <si>
    <t>FONDO PARA LA LUCHA CONTRA LAS DROGAS</t>
  </si>
  <si>
    <t>A-03-03-01-063</t>
  </si>
  <si>
    <t>063</t>
  </si>
  <si>
    <t>FONDO PARA LA REHABILITACIÓN, INVERSIÓN SOCIAL Y LUCHA CONTRA EL CRIMEN ORGANIZADO</t>
  </si>
  <si>
    <t>A-03-03-01-065</t>
  </si>
  <si>
    <t>065</t>
  </si>
  <si>
    <t>APOYO A LAS DISPOSICIONES PARA GARANTIZAR EL PLENO EJERCICIO DE LOS DERECHOS DE LAS PERSONAS CON DISCAPACIDAD. LEY 1618 DE 2013</t>
  </si>
  <si>
    <t>A-03-03-01-999</t>
  </si>
  <si>
    <t>999</t>
  </si>
  <si>
    <t>OTRAS TRANSFERENCIAS - DISTRIBUCIÓN PREVIO CONCEPTO DGPPN</t>
  </si>
  <si>
    <t>A-03-04-01-012</t>
  </si>
  <si>
    <t>012</t>
  </si>
  <si>
    <t>ATENCIÓN INTEGRAL A LA POBLACIÓN DESPLAZADA EN CUMPLIMIENTO DE LA SENTENCIA T-025 DE 2004 (NO DE PENSIONES)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</si>
  <si>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</si>
  <si>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</si>
  <si>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</si>
  <si>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</si>
  <si>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</si>
  <si>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</si>
  <si>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</si>
  <si>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</si>
  <si>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</si>
  <si>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C-1201-0800-3-20110C</t>
  </si>
  <si>
    <t>C</t>
  </si>
  <si>
    <t>1201</t>
  </si>
  <si>
    <t>0800</t>
  </si>
  <si>
    <t>3</t>
  </si>
  <si>
    <t>20110C</t>
  </si>
  <si>
    <t>2. SEGURIDAD HUMANA Y JUSTICIA SOCIAL / C. RENOVACIÓN DE LA ARQUITECTURA INSTITUCIONAL DEL SISTEMA DE JUSTICIA</t>
  </si>
  <si>
    <t>C-1202-0800-17-20111A1</t>
  </si>
  <si>
    <t>1202</t>
  </si>
  <si>
    <t>17</t>
  </si>
  <si>
    <t>20111A1</t>
  </si>
  <si>
    <t>14</t>
  </si>
  <si>
    <t>2. SEGURIDAD HUMANA Y JUSTICIA SOCIAL / A. POLÍTICA DE ESTADO DE TRANSFORMACIÓN DIGITAL DE LA JUSTICIA DE MEDIANO Y LARGO PLAZO - ACCESO EFECTIVO A LA JUSTICIA</t>
  </si>
  <si>
    <t>C-1202-0800-18-20110A1</t>
  </si>
  <si>
    <t>18</t>
  </si>
  <si>
    <t>20110A1</t>
  </si>
  <si>
    <t>2. SEGURIDAD HUMANA Y JUSTICIA SOCIAL / A. PRESTACIÓN EFECTIVA DE JUSTICIA CON ENFOQUE DIFERENCIAL Y MÉTODOS DE RESOLUCIÓN DE CONFLICTOS - ACCESO EFECTIVO A LA JUSTICIA</t>
  </si>
  <si>
    <t>C-1202-0800-19-20110C</t>
  </si>
  <si>
    <t>19</t>
  </si>
  <si>
    <t>C-1202-0800-20-20111D1</t>
  </si>
  <si>
    <t>20</t>
  </si>
  <si>
    <t>20111D1</t>
  </si>
  <si>
    <t>15</t>
  </si>
  <si>
    <t>2. SEGURIDAD HUMANA Y JUSTICIA SOCIAL / D1. CAPACIDADES Y LA OFERTA DEL SISTEMA DE JUSTICIA - ACCESO EFECTIVO A LA JUSTICIA</t>
  </si>
  <si>
    <t>C-1202-0800-21-20110B1</t>
  </si>
  <si>
    <t>21</t>
  </si>
  <si>
    <t>20110B1</t>
  </si>
  <si>
    <t>2. SEGURIDAD HUMANA Y JUSTICIA SOCIAL / B1. JURISDICCIÓN ESPECIAL INDÍGENA, JUSTICIAS PROPIAS Y COMUNITARIA, Y DESARROLLO DE JUSTICIA AMBIENTAL - ACCESO EFECTIVO A LA JUSTICIA</t>
  </si>
  <si>
    <t>C-1202-0800-22-20110B</t>
  </si>
  <si>
    <t>22</t>
  </si>
  <si>
    <t>20110B</t>
  </si>
  <si>
    <t>2. SEGURIDAD HUMANA Y JUSTICIA SOCIAL / B. JURISDICCIÓN ESPECIAL INDÍGENA, JUSTICIAS PROPIAS Y COMUNITARIA, Y DESARROLLO DE JUSTICIA AMBIENTAL</t>
  </si>
  <si>
    <t>C-1203-0800-4-20110A2</t>
  </si>
  <si>
    <t>1203</t>
  </si>
  <si>
    <t>4</t>
  </si>
  <si>
    <t>20110A2</t>
  </si>
  <si>
    <t>C-1204-0800-6-20113B</t>
  </si>
  <si>
    <t>1204</t>
  </si>
  <si>
    <t>6</t>
  </si>
  <si>
    <t>20113B</t>
  </si>
  <si>
    <t>2. SEGURIDAD HUMANA Y JUSTICIA SOCIAL / B. OFERTA INSTITUCIONAL Y DE LOS MECANISMOS DE JUSTICIA TRANSICIONAL</t>
  </si>
  <si>
    <t>C-1207-0800-9-20112B1</t>
  </si>
  <si>
    <t>1207</t>
  </si>
  <si>
    <t>9</t>
  </si>
  <si>
    <t>20112B1</t>
  </si>
  <si>
    <t>2. SEGURIDAD HUMANA Y JUSTICIA SOCIAL / B. JUSTICIA RESTAURATIVA PARA LA RECOMPOSICIÓN DE LOS LAZOS SOCIALES - ACCESO EFECTIVO A LA JUSTICIA</t>
  </si>
  <si>
    <t>C-1207-0800-9-20112D1</t>
  </si>
  <si>
    <t>20112D1</t>
  </si>
  <si>
    <t>2. SEGURIDAD HUMANA Y JUSTICIA SOCIAL / D. ROBUSTECIMIENTO DE LA ALTERNATIVIDAD PENAL, TRATAMIENTO DIFERENCIADO Y PREVENCIÓN DEL DELITO - ACCESO EFECTIVO A LA JUSTICIA</t>
  </si>
  <si>
    <t>C-1207-0800-9-20112E1</t>
  </si>
  <si>
    <t>20112E1</t>
  </si>
  <si>
    <t>2. SEGURIDAD HUMANA Y JUSTICIA SOCIAL / E. DE UN ENFOQUE REACTIVO DE LA POLÍTICA CRIMINAL Y PENITENCIARIA A UNO SUSTENTADO EN EVIDENCIA EMPÍRICA - ACCESO EFECTIVO A LA JUSTICIA</t>
  </si>
  <si>
    <t>C-1207-0800-11-20112A</t>
  </si>
  <si>
    <t>20112A</t>
  </si>
  <si>
    <t>2. SEGURIDAD HUMANA Y JUSTICIA SOCIAL / A. TRATAMIENTO PENITENCIARIO, RESOCIALIZACIÓN Y NO REINCIDENCIA PARA UN PROYECTO DE VIDA DIGNO</t>
  </si>
  <si>
    <t>C-1207-0800-11-20112C</t>
  </si>
  <si>
    <t>20112C</t>
  </si>
  <si>
    <t>2. SEGURIDAD HUMANA Y JUSTICIA SOCIAL / C. ATENCIÓN A LA POBLACIÓN CONDENADA, SINDICADA Y POSPENADA EN LOS TERRITORIOS</t>
  </si>
  <si>
    <t>C-1207-0800-11-20112E</t>
  </si>
  <si>
    <t>20112E</t>
  </si>
  <si>
    <t>2. SEGURIDAD HUMANA Y JUSTICIA SOCIAL / E. DE UN ENFOQUE REACTIVO DE LA POLÍTICA CRIMINAL Y PENITENCIARIA A UNO SUSTENTADO EN EVIDENCIA EMPÍRICA</t>
  </si>
  <si>
    <t>C-1299-0800-8-20110C2</t>
  </si>
  <si>
    <t>1299</t>
  </si>
  <si>
    <t>8</t>
  </si>
  <si>
    <t>20110C2</t>
  </si>
  <si>
    <t>2. SEGURIDAD HUMANA Y JUSTICIA SOCIAL / C. RENOVACIÓN DE LA ARQUITECTURA INSTITUCIONAL DEL SISTEMA DE JUSTICIA - FORTALECIMIENTO DE LA GOBERNANZA E INSTITUCIONALIDAD</t>
  </si>
  <si>
    <t>C-1299-0800-10-20110A</t>
  </si>
  <si>
    <t>20110A</t>
  </si>
  <si>
    <t>2. SEGURIDAD HUMANA Y JUSTICIA SOCIAL / A. PRESTACIÓN EFECTIVA DE JUSTICIA CON ENFOQUE DIFERENCIAL Y MÉTODOS DE RESOLUCIÓN DE CONFLICTOS</t>
  </si>
  <si>
    <t>12-04-00</t>
  </si>
  <si>
    <t>SUPERINTENDENCIA DE NOTARIADO Y REGISTRO</t>
  </si>
  <si>
    <t>Propios</t>
  </si>
  <si>
    <t>A-01-02-01</t>
  </si>
  <si>
    <t>A-01-02-02</t>
  </si>
  <si>
    <t>A-01-02-03</t>
  </si>
  <si>
    <t>26</t>
  </si>
  <si>
    <t>A-03-03-01-054</t>
  </si>
  <si>
    <t>054</t>
  </si>
  <si>
    <t>FONDO PARA LOS NOTARIOS DE INSUFICIENTES INGRESOS. DECRETO 1672 DE 1997</t>
  </si>
  <si>
    <t>A-03-04-02-004</t>
  </si>
  <si>
    <t>004</t>
  </si>
  <si>
    <t>BONOS PENSIONALES (DE PENSIONES)</t>
  </si>
  <si>
    <t>A-08-03</t>
  </si>
  <si>
    <t>TASAS Y DERECHOS ADMINISTRATIVOS</t>
  </si>
  <si>
    <t>A-08-05</t>
  </si>
  <si>
    <t>05</t>
  </si>
  <si>
    <t>MULTAS, SANCIONES E INTERESES DE MORA</t>
  </si>
  <si>
    <t>C-1204-0800-3-10306A</t>
  </si>
  <si>
    <t>10306A</t>
  </si>
  <si>
    <t>1. ORDENAMIENTO DEL TERRITORIO ALREDEDOR DEL AGUA Y JUSTICIA AMBIENTAL / A. ACCESO Y FORMALIZACIÓN DE LA PROPIEDAD</t>
  </si>
  <si>
    <t>C-1209-0800-15-10305B</t>
  </si>
  <si>
    <t>1209</t>
  </si>
  <si>
    <t>10305B</t>
  </si>
  <si>
    <t>1. ORDENAMIENTO DEL TERRITORIO ALREDEDOR DEL AGUA Y JUSTICIA AMBIENTAL / B. ACTUALIZACIÓN CATASTRAL MULTIPROPÓSITO</t>
  </si>
  <si>
    <t>C-1209-0800-17-53105B</t>
  </si>
  <si>
    <t>53105B</t>
  </si>
  <si>
    <t>5. CONVERGENCIA REGIONAL / B. ENTIDADES PÚBLICAS TERRITORIALES Y NACIONALES FORTALECIDAS</t>
  </si>
  <si>
    <t>C-1299-0800-8-10305C</t>
  </si>
  <si>
    <t>10305C</t>
  </si>
  <si>
    <t>1. ORDENAMIENTO DEL TERRITORIO ALREDEDOR DEL AGUA Y JUSTICIA AMBIENTAL / C. SISTEMA DE ADMINISTRACIÓN DEL TERRITORIO (SAT)</t>
  </si>
  <si>
    <t>C-1299-0800-9-10305C</t>
  </si>
  <si>
    <t>C-1299-0800-10-53105B</t>
  </si>
  <si>
    <t>12-08-00</t>
  </si>
  <si>
    <t>INSTITUTO NACIONAL PENITENCIARIO Y CARCELARIO - INPEC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</si>
  <si>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</si>
  <si>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</si>
  <si>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</si>
  <si>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</si>
  <si>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</si>
  <si>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</si>
  <si>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A-03-03-01-019</t>
  </si>
  <si>
    <t>019</t>
  </si>
  <si>
    <t>SERVICIO POSTPENITENCIARIO LEY 65 DE 1993</t>
  </si>
  <si>
    <t>A-03-04-02-023</t>
  </si>
  <si>
    <t>023</t>
  </si>
  <si>
    <t>INDEMNIZACIÓN POR DISMINUCIÓN DE LA CAPACIDAD PSICOFÍSICA (NO DE PENSIONES)</t>
  </si>
  <si>
    <t>A-05</t>
  </si>
  <si>
    <t>GASTOS DE COMERCIALIZACIÓN Y PRODUCCIÓN</t>
  </si>
  <si>
    <t>A-08-04-03</t>
  </si>
  <si>
    <t>CONTRIBUCIÓN NACIONAL DE VALORIZACIÓN</t>
  </si>
  <si>
    <t>C-1206-0800-11-40020112</t>
  </si>
  <si>
    <t>1206</t>
  </si>
  <si>
    <t>40020112</t>
  </si>
  <si>
    <t>4. TRANSFORMACIÓN PRODUCTIVA, INTERNACIONALIZACIÓN Y ACCIÓN CLÍMATICA / 12. HUMANIZACIÓN DE LA POLÍTICA CRIMINAL Y SUPERACIÓN DEL ESTADO DE COSAS INCONSTITUCIONAL EN MATERIA PENITENCIARIA Y CARCELARIA</t>
  </si>
  <si>
    <t>C-1206-0800-12-40020112</t>
  </si>
  <si>
    <t>12</t>
  </si>
  <si>
    <t>C-1299-0800-7-40020112</t>
  </si>
  <si>
    <t>7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</si>
  <si>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</si>
  <si>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</si>
  <si>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</si>
  <si>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</si>
  <si>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</si>
  <si>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C-1205-0800-3-20110E</t>
  </si>
  <si>
    <t>1205</t>
  </si>
  <si>
    <t>20110E</t>
  </si>
  <si>
    <t>2. SEGURIDAD HUMANA Y JUSTICIA SOCIAL / E. SISTEMA NACIONAL DE DEFENSA JURÍDICA DEL ESTADO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</si>
  <si>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</si>
  <si>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</si>
  <si>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</si>
  <si>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</si>
  <si>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</si>
  <si>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</si>
  <si>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014</t>
  </si>
  <si>
    <t>ALIMENTACIÓN PARA INTERNOS</t>
  </si>
  <si>
    <t>C-1206-0800-6-20112C</t>
  </si>
  <si>
    <t>C-1206-0800-7-20112C</t>
  </si>
  <si>
    <t>C-1206-0800-10-20112C</t>
  </si>
  <si>
    <t>SECTOR JUSTICIA</t>
  </si>
  <si>
    <t>Descripción</t>
  </si>
  <si>
    <t>Apropiación Vigente</t>
  </si>
  <si>
    <t>Compromiso</t>
  </si>
  <si>
    <t>%</t>
  </si>
  <si>
    <t>Obligado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</si>
  <si>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</si>
  <si>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</si>
  <si>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</si>
  <si>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</si>
  <si>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</si>
  <si>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operaciones</t>
  </si>
  <si>
    <t xml:space="preserve">Gastos por Tributos Multas Sanciones e Intereses de Mora </t>
  </si>
  <si>
    <t>Servicio de la Deuda</t>
  </si>
  <si>
    <t>Inversión</t>
  </si>
  <si>
    <t>Total</t>
  </si>
  <si>
    <t xml:space="preserve">% </t>
  </si>
  <si>
    <t>Gastos de Comercialización y producción</t>
  </si>
  <si>
    <t>Enero-Noviembre</t>
  </si>
  <si>
    <t>Ejecución Presupuestal a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</si>
</sst>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sz val="18"/>
      <color theme="1"/>
      <name val="Calibri"/>
      <family val="2"/>
      <scheme val="minor"/>
    </font>
    <font>
      <sz val="11"/>
      <name val="Calibri"/>
      <family val="2"/>
    </font>
    <font>
      <b/>
      <sz val="14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entury Gothic"/>
      <family val="2"/>
    </font>
    <font>
      <sz val="14"/>
      <name val="Century Gothic"/>
      <family val="2"/>
    </font>
    <font>
      <b/>
      <sz val="18"/>
      <color rgb="FF002060"/>
      <name val="Century Gothic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1E5F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1" fontId="2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4" fillId="5" borderId="7" xfId="2" applyFont="1" applyFill="1" applyBorder="1" applyAlignment="1">
      <alignment horizontal="left" vertical="center" wrapText="1"/>
    </xf>
    <xf numFmtId="4" fontId="4" fillId="5" borderId="5" xfId="2" applyNumberFormat="1" applyFont="1" applyFill="1" applyBorder="1" applyAlignment="1">
      <alignment vertical="center"/>
    </xf>
    <xf numFmtId="10" fontId="4" fillId="5" borderId="5" xfId="2" applyNumberFormat="1" applyFont="1" applyFill="1" applyBorder="1" applyAlignment="1">
      <alignment horizontal="center" vertical="center"/>
    </xf>
    <xf numFmtId="9" fontId="4" fillId="5" borderId="5" xfId="2" applyNumberFormat="1" applyFont="1" applyFill="1" applyBorder="1" applyAlignment="1">
      <alignment horizontal="center" vertical="center"/>
    </xf>
    <xf numFmtId="10" fontId="4" fillId="5" borderId="6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 wrapText="1"/>
    </xf>
    <xf numFmtId="3" fontId="16" fillId="0" borderId="5" xfId="2" applyNumberFormat="1" applyFont="1" applyBorder="1" applyAlignment="1">
      <alignment vertical="center"/>
    </xf>
    <xf numFmtId="3" fontId="4" fillId="0" borderId="5" xfId="2" applyNumberFormat="1" applyFont="1" applyBorder="1" applyAlignment="1">
      <alignment vertical="center"/>
    </xf>
    <xf numFmtId="10" fontId="4" fillId="0" borderId="5" xfId="1" applyNumberFormat="1" applyFont="1" applyFill="1" applyBorder="1" applyAlignment="1">
      <alignment horizontal="center" vertical="center"/>
    </xf>
    <xf numFmtId="10" fontId="4" fillId="0" borderId="6" xfId="1" applyNumberFormat="1" applyFont="1" applyFill="1" applyBorder="1" applyAlignment="1">
      <alignment horizontal="center" vertical="center"/>
    </xf>
    <xf numFmtId="0" fontId="4" fillId="0" borderId="7" xfId="2" applyFont="1" applyBorder="1" applyAlignment="1">
      <alignment horizontal="left" vertical="center" wrapText="1"/>
    </xf>
    <xf numFmtId="4" fontId="4" fillId="0" borderId="5" xfId="2" applyNumberFormat="1" applyFont="1" applyBorder="1" applyAlignment="1">
      <alignment vertical="center"/>
    </xf>
    <xf numFmtId="10" fontId="4" fillId="0" borderId="5" xfId="2" applyNumberFormat="1" applyFont="1" applyBorder="1" applyAlignment="1">
      <alignment horizontal="center" vertical="center"/>
    </xf>
    <xf numFmtId="9" fontId="4" fillId="0" borderId="5" xfId="2" applyNumberFormat="1" applyFont="1" applyBorder="1" applyAlignment="1">
      <alignment horizontal="center" vertical="center"/>
    </xf>
    <xf numFmtId="10" fontId="4" fillId="0" borderId="6" xfId="2" applyNumberFormat="1" applyFont="1" applyBorder="1" applyAlignment="1">
      <alignment horizontal="center" vertical="center"/>
    </xf>
    <xf numFmtId="0" fontId="15" fillId="2" borderId="0" xfId="2" applyFont="1" applyFill="1" applyAlignment="1">
      <alignment horizontal="center" vertical="center" wrapText="1"/>
    </xf>
    <xf numFmtId="4" fontId="4" fillId="0" borderId="2" xfId="2" applyNumberFormat="1" applyFont="1" applyBorder="1" applyAlignment="1">
      <alignment vertical="center"/>
    </xf>
    <xf numFmtId="10" fontId="4" fillId="0" borderId="2" xfId="2" applyNumberFormat="1" applyFont="1" applyBorder="1" applyAlignment="1">
      <alignment horizontal="center" vertical="center"/>
    </xf>
    <xf numFmtId="10" fontId="4" fillId="0" borderId="3" xfId="2" applyNumberFormat="1" applyFont="1" applyBorder="1" applyAlignment="1">
      <alignment horizontal="center" vertical="center"/>
    </xf>
    <xf numFmtId="3" fontId="4" fillId="5" borderId="0" xfId="2" applyNumberFormat="1" applyFont="1" applyFill="1" applyAlignment="1">
      <alignment vertical="center"/>
    </xf>
    <xf numFmtId="10" fontId="4" fillId="5" borderId="0" xfId="2" applyNumberFormat="1" applyFont="1" applyFill="1" applyAlignment="1">
      <alignment horizontal="center" vertical="center"/>
    </xf>
    <xf numFmtId="3" fontId="16" fillId="0" borderId="2" xfId="2" applyNumberFormat="1" applyFont="1" applyBorder="1" applyAlignment="1">
      <alignment vertical="center"/>
    </xf>
    <xf numFmtId="3" fontId="4" fillId="0" borderId="2" xfId="2" applyNumberFormat="1" applyFont="1" applyBorder="1" applyAlignment="1">
      <alignment vertical="center"/>
    </xf>
    <xf numFmtId="4" fontId="4" fillId="5" borderId="5" xfId="2" applyNumberFormat="1" applyFont="1" applyFill="1" applyBorder="1" applyAlignment="1">
      <alignment horizontal="right" vertical="center"/>
    </xf>
    <xf numFmtId="10" fontId="4" fillId="5" borderId="5" xfId="2" applyNumberFormat="1" applyFont="1" applyFill="1" applyBorder="1" applyAlignment="1">
      <alignment horizontal="right" vertical="center"/>
    </xf>
    <xf numFmtId="3" fontId="4" fillId="5" borderId="5" xfId="2" applyNumberFormat="1" applyFont="1" applyFill="1" applyBorder="1" applyAlignment="1">
      <alignment horizontal="right" vertical="center"/>
    </xf>
    <xf numFmtId="9" fontId="4" fillId="5" borderId="5" xfId="2" applyNumberFormat="1" applyFont="1" applyFill="1" applyBorder="1" applyAlignment="1">
      <alignment horizontal="right" vertical="center"/>
    </xf>
    <xf numFmtId="10" fontId="4" fillId="5" borderId="6" xfId="2" applyNumberFormat="1" applyFont="1" applyFill="1" applyBorder="1" applyAlignment="1">
      <alignment horizontal="right" vertical="center"/>
    </xf>
    <xf numFmtId="3" fontId="4" fillId="5" borderId="0" xfId="2" applyNumberFormat="1" applyFont="1" applyFill="1" applyAlignment="1">
      <alignment horizontal="right" vertical="center"/>
    </xf>
    <xf numFmtId="10" fontId="4" fillId="5" borderId="0" xfId="2" applyNumberFormat="1" applyFont="1" applyFill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3" fontId="5" fillId="4" borderId="0" xfId="2" applyNumberFormat="1" applyFont="1" applyFill="1" applyAlignment="1">
      <alignment horizontal="right" vertical="center"/>
    </xf>
    <xf numFmtId="10" fontId="5" fillId="4" borderId="0" xfId="2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6" fillId="0" borderId="0" xfId="2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2" applyFont="1" applyAlignment="1">
      <alignment vertical="center"/>
    </xf>
    <xf numFmtId="0" fontId="4" fillId="5" borderId="0" xfId="2" applyFont="1" applyFill="1" applyAlignment="1">
      <alignment vertical="center"/>
    </xf>
    <xf numFmtId="0" fontId="0" fillId="3" borderId="0" xfId="0" applyFill="1" applyAlignment="1">
      <alignment vertical="center"/>
    </xf>
    <xf numFmtId="4" fontId="0" fillId="0" borderId="0" xfId="0" applyNumberFormat="1" applyAlignment="1">
      <alignment vertical="center"/>
    </xf>
    <xf numFmtId="0" fontId="5" fillId="4" borderId="0" xfId="2" applyFont="1" applyFill="1" applyAlignment="1">
      <alignment vertical="center"/>
    </xf>
    <xf numFmtId="0" fontId="1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4" fontId="4" fillId="5" borderId="0" xfId="2" applyNumberFormat="1" applyFont="1" applyFill="1" applyAlignment="1">
      <alignment vertical="center"/>
    </xf>
    <xf numFmtId="4" fontId="16" fillId="0" borderId="2" xfId="2" applyNumberFormat="1" applyFont="1" applyBorder="1" applyAlignment="1">
      <alignment vertical="center"/>
    </xf>
    <xf numFmtId="4" fontId="16" fillId="0" borderId="5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2" applyFont="1" applyAlignment="1">
      <alignment horizontal="center" vertical="center"/>
    </xf>
    <xf numFmtId="4" fontId="10" fillId="4" borderId="0" xfId="2" applyNumberFormat="1" applyFont="1" applyFill="1" applyAlignment="1">
      <alignment vertical="center"/>
    </xf>
    <xf numFmtId="4" fontId="5" fillId="4" borderId="0" xfId="2" applyNumberFormat="1" applyFont="1" applyFill="1" applyAlignment="1">
      <alignment vertical="center"/>
    </xf>
    <xf numFmtId="10" fontId="5" fillId="4" borderId="0" xfId="2" applyNumberFormat="1" applyFont="1" applyFill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4" fontId="4" fillId="0" borderId="0" xfId="2" applyNumberFormat="1" applyFont="1" applyAlignment="1">
      <alignment vertical="center"/>
    </xf>
    <xf numFmtId="10" fontId="4" fillId="0" borderId="0" xfId="2" applyNumberFormat="1" applyFont="1" applyAlignment="1">
      <alignment horizontal="center" vertical="center"/>
    </xf>
    <xf numFmtId="0" fontId="9" fillId="0" borderId="0" xfId="0" applyFont="1" applyFill="1"/>
    <xf numFmtId="0" fontId="18" fillId="0" borderId="8" xfId="0" applyNumberFormat="1" applyFont="1" applyFill="1" applyBorder="1" applyAlignment="1">
      <alignment horizontal="center" vertical="center" wrapText="1" readingOrder="1"/>
    </xf>
    <xf numFmtId="0" fontId="18" fillId="0" borderId="0" xfId="0" applyNumberFormat="1" applyFont="1" applyFill="1" applyBorder="1" applyAlignment="1">
      <alignment horizontal="center" vertical="center" wrapText="1" readingOrder="1"/>
    </xf>
    <xf numFmtId="0" fontId="19" fillId="0" borderId="0" xfId="0" applyFont="1"/>
    <xf numFmtId="0" fontId="19" fillId="0" borderId="0" xfId="0" applyFont="1" applyFill="1" applyBorder="1"/>
    <xf numFmtId="0" fontId="18" fillId="6" borderId="8" xfId="0" applyNumberFormat="1" applyFont="1" applyFill="1" applyBorder="1" applyAlignment="1">
      <alignment horizontal="center" vertical="center" wrapText="1" readingOrder="1"/>
    </xf>
    <xf numFmtId="0" fontId="20" fillId="0" borderId="8" xfId="0" applyNumberFormat="1" applyFont="1" applyFill="1" applyBorder="1" applyAlignment="1">
      <alignment horizontal="center" vertical="center" wrapText="1" readingOrder="1"/>
    </xf>
    <xf numFmtId="0" fontId="20" fillId="0" borderId="8" xfId="0" applyNumberFormat="1" applyFont="1" applyFill="1" applyBorder="1" applyAlignment="1">
      <alignment horizontal="left" vertical="center" wrapText="1" readingOrder="1"/>
    </xf>
    <xf numFmtId="0" fontId="20" fillId="0" borderId="8" xfId="0" applyNumberFormat="1" applyFont="1" applyFill="1" applyBorder="1" applyAlignment="1">
      <alignment vertical="center" wrapText="1" readingOrder="1"/>
    </xf>
    <xf numFmtId="164" fontId="20" fillId="0" borderId="8" xfId="0" applyNumberFormat="1" applyFont="1" applyFill="1" applyBorder="1" applyAlignment="1">
      <alignment horizontal="right" vertical="center" wrapText="1" readingOrder="1"/>
    </xf>
    <xf numFmtId="0" fontId="19" fillId="7" borderId="0" xfId="0" applyFont="1" applyFill="1"/>
    <xf numFmtId="0" fontId="19" fillId="8" borderId="0" xfId="0" applyFont="1" applyFill="1"/>
    <xf numFmtId="0" fontId="19" fillId="9" borderId="0" xfId="0" applyFont="1" applyFill="1"/>
    <xf numFmtId="0" fontId="19" fillId="10" borderId="0" xfId="0" applyFont="1" applyFill="1"/>
    <xf numFmtId="0" fontId="19" fillId="11" borderId="0" xfId="0" applyFont="1" applyFill="1"/>
    <xf numFmtId="0" fontId="19" fillId="12" borderId="0" xfId="0" applyFont="1" applyFill="1"/>
    <xf numFmtId="0" fontId="19" fillId="13" borderId="0" xfId="0" applyFont="1" applyFill="1"/>
    <xf numFmtId="0" fontId="19" fillId="14" borderId="0" xfId="0" applyFont="1" applyFill="1"/>
    <xf numFmtId="0" fontId="19" fillId="15" borderId="0" xfId="0" applyFont="1" applyFill="1"/>
    <xf numFmtId="0" fontId="19" fillId="16" borderId="0" xfId="0" applyFont="1" applyFill="1"/>
    <xf numFmtId="0" fontId="19" fillId="17" borderId="0" xfId="0" applyFont="1" applyFill="1"/>
    <xf numFmtId="0" fontId="19" fillId="18" borderId="0" xfId="0" applyFont="1" applyFill="1"/>
    <xf numFmtId="0" fontId="19" fillId="19" borderId="0" xfId="0" applyFont="1" applyFill="1"/>
    <xf numFmtId="0" fontId="19" fillId="4" borderId="0" xfId="0" applyFont="1" applyFill="1"/>
    <xf numFmtId="0" fontId="19" fillId="20" borderId="0" xfId="0" applyFont="1" applyFill="1"/>
    <xf numFmtId="0" fontId="19" fillId="21" borderId="0" xfId="0" applyFont="1" applyFill="1"/>
    <xf numFmtId="0" fontId="19" fillId="22" borderId="0" xfId="0" applyFont="1" applyFill="1"/>
    <xf numFmtId="0" fontId="19" fillId="23" borderId="0" xfId="0" applyFont="1" applyFill="1"/>
    <xf numFmtId="0" fontId="19" fillId="24" borderId="0" xfId="0" applyFont="1" applyFill="1"/>
    <xf numFmtId="0" fontId="19" fillId="25" borderId="0" xfId="0" applyFont="1" applyFill="1"/>
    <xf numFmtId="0" fontId="19" fillId="26" borderId="0" xfId="0" applyFont="1" applyFill="1"/>
    <xf numFmtId="0" fontId="19" fillId="27" borderId="0" xfId="0" applyFont="1" applyFill="1"/>
    <xf numFmtId="0" fontId="19" fillId="28" borderId="0" xfId="0" applyFont="1" applyFill="1"/>
    <xf numFmtId="0" fontId="19" fillId="5" borderId="0" xfId="0" applyFont="1" applyFill="1"/>
    <xf numFmtId="0" fontId="19" fillId="29" borderId="0" xfId="0" applyFont="1" applyFill="1"/>
    <xf numFmtId="0" fontId="18" fillId="0" borderId="8" xfId="0" applyNumberFormat="1" applyFont="1" applyFill="1" applyBorder="1" applyAlignment="1">
      <alignment horizontal="left" vertical="center" wrapText="1" readingOrder="1"/>
    </xf>
    <xf numFmtId="0" fontId="18" fillId="0" borderId="8" xfId="0" applyNumberFormat="1" applyFont="1" applyFill="1" applyBorder="1" applyAlignment="1">
      <alignment horizontal="right" vertical="center" wrapText="1" readingOrder="1"/>
    </xf>
    <xf numFmtId="0" fontId="17" fillId="0" borderId="0" xfId="2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50">
    <cellStyle name="Millares [0] 2" xfId="23"/>
    <cellStyle name="Millares [0] 3" xfId="27"/>
    <cellStyle name="Millares [0] 3 2" xfId="34"/>
    <cellStyle name="Millares [0] 4" xfId="17"/>
    <cellStyle name="Millares 2" xfId="29"/>
    <cellStyle name="Millares 2 2" xfId="30"/>
    <cellStyle name="Millares 3" xfId="31"/>
    <cellStyle name="Millares 4" xfId="39"/>
    <cellStyle name="Millares 4 2" xfId="41"/>
    <cellStyle name="Millares 4 3" xfId="43"/>
    <cellStyle name="Millares 4 4" xfId="45"/>
    <cellStyle name="Millares 4 5" xfId="47"/>
    <cellStyle name="Millares 4 6" xfId="49"/>
    <cellStyle name="Millares 5" xfId="3"/>
    <cellStyle name="Moneda [0] 2" xfId="11"/>
    <cellStyle name="Moneda [0] 3" xfId="24"/>
    <cellStyle name="Moneda 2" xfId="28"/>
    <cellStyle name="Moneda 3" xfId="32"/>
    <cellStyle name="Normal" xfId="0" builtinId="0"/>
    <cellStyle name="Normal 2" xfId="2"/>
    <cellStyle name="Normal 2 2" xfId="8"/>
    <cellStyle name="Normal 2 2 2" xfId="12"/>
    <cellStyle name="Normal 2 2 3" xfId="15"/>
    <cellStyle name="Normal 2 2 3 2" xfId="35"/>
    <cellStyle name="Normal 2 2 4" xfId="16"/>
    <cellStyle name="Normal 2 2 4 2" xfId="36"/>
    <cellStyle name="Normal 2 2 5" xfId="19"/>
    <cellStyle name="Normal 2 3" xfId="10"/>
    <cellStyle name="Normal 2 4" xfId="4"/>
    <cellStyle name="Normal 3" xfId="5"/>
    <cellStyle name="Normal 4" xfId="6"/>
    <cellStyle name="Normal 4 2" xfId="9"/>
    <cellStyle name="Normal 4 2 2" xfId="13"/>
    <cellStyle name="Normal 5" xfId="18"/>
    <cellStyle name="Normal 6" xfId="25"/>
    <cellStyle name="Normal 6 2" xfId="33"/>
    <cellStyle name="Normal 6 3" xfId="37"/>
    <cellStyle name="Normal 6 3 2" xfId="40"/>
    <cellStyle name="Normal 6 3 3" xfId="42"/>
    <cellStyle name="Normal 6 3 4" xfId="44"/>
    <cellStyle name="Normal 6 3 5" xfId="46"/>
    <cellStyle name="Normal 6 3 6" xfId="48"/>
    <cellStyle name="Porcentaje" xfId="1" builtinId="5"/>
    <cellStyle name="Porcentaje 2" xfId="7"/>
    <cellStyle name="Porcentaje 2 2" xfId="21"/>
    <cellStyle name="Porcentaje 2 2 2" xfId="38"/>
    <cellStyle name="Porcentaje 3" xfId="22"/>
    <cellStyle name="Porcentaje 4" xfId="26"/>
    <cellStyle name="Porcentaje 5" xfId="14"/>
    <cellStyle name="Porcentaje 7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80381</xdr:colOff>
      <xdr:row>48</xdr:row>
      <xdr:rowOff>44604</xdr:rowOff>
    </xdr:from>
    <xdr:to>
      <xdr:col>2</xdr:col>
      <xdr:colOff>391585</xdr:colOff>
      <xdr:row>54</xdr:row>
      <xdr:rowOff>2050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08464" y="10998354"/>
          <a:ext cx="3253370" cy="119954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</xdr:col>
      <xdr:colOff>446612</xdr:colOff>
      <xdr:row>27</xdr:row>
      <xdr:rowOff>79377</xdr:rowOff>
    </xdr:from>
    <xdr:ext cx="1855263" cy="684344"/>
    <xdr:pic>
      <xdr:nvPicPr>
        <xdr:cNvPr id="6" name="Imagen 5">
          <a:extLst>
            <a:ext uri="{FF2B5EF4-FFF2-40B4-BE49-F238E27FC236}">
              <a16:creationId xmlns:a16="http://schemas.microsoft.com/office/drawing/2014/main" id="{FA8A9D2A-5F76-4965-81ED-5D1C3C7ED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023" y="6486073"/>
          <a:ext cx="1855263" cy="684344"/>
        </a:xfrm>
        <a:prstGeom prst="rect">
          <a:avLst/>
        </a:prstGeom>
      </xdr:spPr>
    </xdr:pic>
    <xdr:clientData/>
  </xdr:oneCellAnchor>
  <xdr:twoCellAnchor editAs="oneCell">
    <xdr:from>
      <xdr:col>1</xdr:col>
      <xdr:colOff>1</xdr:colOff>
      <xdr:row>73</xdr:row>
      <xdr:rowOff>0</xdr:rowOff>
    </xdr:from>
    <xdr:to>
      <xdr:col>1</xdr:col>
      <xdr:colOff>1644197</xdr:colOff>
      <xdr:row>76</xdr:row>
      <xdr:rowOff>22264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2C1F391-4F76-9EFA-1120-2077A27D9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412" y="16158482"/>
          <a:ext cx="1644196" cy="699531"/>
        </a:xfrm>
        <a:prstGeom prst="rect">
          <a:avLst/>
        </a:prstGeom>
      </xdr:spPr>
    </xdr:pic>
    <xdr:clientData/>
  </xdr:twoCellAnchor>
  <xdr:twoCellAnchor editAs="oneCell">
    <xdr:from>
      <xdr:col>0</xdr:col>
      <xdr:colOff>146380</xdr:colOff>
      <xdr:row>94</xdr:row>
      <xdr:rowOff>50150</xdr:rowOff>
    </xdr:from>
    <xdr:to>
      <xdr:col>1</xdr:col>
      <xdr:colOff>2552100</xdr:colOff>
      <xdr:row>97</xdr:row>
      <xdr:rowOff>122309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7FC8A2C-A81D-9698-9B9C-0A1E49EDD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380" y="21064681"/>
          <a:ext cx="2560501" cy="738909"/>
        </a:xfrm>
        <a:prstGeom prst="rect">
          <a:avLst/>
        </a:prstGeom>
      </xdr:spPr>
    </xdr:pic>
    <xdr:clientData/>
  </xdr:twoCellAnchor>
  <xdr:twoCellAnchor editAs="oneCell">
    <xdr:from>
      <xdr:col>1</xdr:col>
      <xdr:colOff>102053</xdr:colOff>
      <xdr:row>113</xdr:row>
      <xdr:rowOff>117928</xdr:rowOff>
    </xdr:from>
    <xdr:to>
      <xdr:col>1</xdr:col>
      <xdr:colOff>2839394</xdr:colOff>
      <xdr:row>118</xdr:row>
      <xdr:rowOff>26744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6B2B55E-511E-457F-92ED-823B20640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6834" y="25335366"/>
          <a:ext cx="2737341" cy="956566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1</xdr:row>
      <xdr:rowOff>55995</xdr:rowOff>
    </xdr:from>
    <xdr:to>
      <xdr:col>1</xdr:col>
      <xdr:colOff>2482272</xdr:colOff>
      <xdr:row>7</xdr:row>
      <xdr:rowOff>175406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0E16AF-152A-288E-5933-BE3AFA5E9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899" y="243609"/>
          <a:ext cx="2425123" cy="13461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1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5" sqref="A5:XFD9"/>
    </sheetView>
  </sheetViews>
  <sheetFormatPr baseColWidth="10" defaultColWidth="11.5703125" defaultRowHeight="15" x14ac:dyDescent="0.25"/>
  <cols>
    <col min="1" max="1" width="9.140625" style="64" bestFit="1" customWidth="1"/>
    <col min="2" max="2" width="26.5703125" style="64" bestFit="1" customWidth="1"/>
    <col min="3" max="3" width="21.5703125" style="64" customWidth="1"/>
    <col min="4" max="4" width="9.140625" style="64" bestFit="1" customWidth="1"/>
    <col min="5" max="6" width="8.5703125" style="64" bestFit="1" customWidth="1"/>
    <col min="7" max="7" width="8.42578125" style="64" bestFit="1" customWidth="1"/>
    <col min="8" max="8" width="9" style="64" bestFit="1" customWidth="1"/>
    <col min="9" max="9" width="9" style="64" hidden="1" customWidth="1"/>
    <col min="10" max="11" width="9.28515625" style="64" hidden="1" customWidth="1"/>
    <col min="12" max="12" width="10.7109375" style="64" hidden="1" customWidth="1"/>
    <col min="13" max="13" width="11.42578125" style="64" bestFit="1" customWidth="1"/>
    <col min="14" max="14" width="8.42578125" style="64" bestFit="1" customWidth="1"/>
    <col min="15" max="15" width="7.7109375" style="64" bestFit="1" customWidth="1"/>
    <col min="16" max="16" width="27.7109375" style="64" customWidth="1"/>
    <col min="17" max="18" width="19.7109375" style="64" hidden="1" customWidth="1"/>
    <col min="19" max="19" width="17.42578125" style="64" hidden="1" customWidth="1"/>
    <col min="20" max="20" width="19.7109375" style="64" bestFit="1" customWidth="1"/>
    <col min="21" max="21" width="19" style="64" hidden="1" customWidth="1"/>
    <col min="22" max="22" width="19.7109375" style="64" hidden="1" customWidth="1"/>
    <col min="23" max="23" width="18.7109375" style="64" hidden="1" customWidth="1"/>
    <col min="24" max="25" width="19.7109375" style="64" bestFit="1" customWidth="1"/>
    <col min="26" max="26" width="19.7109375" style="64" hidden="1" customWidth="1"/>
    <col min="27" max="27" width="19.7109375" style="64" bestFit="1" customWidth="1"/>
    <col min="28" max="28" width="8.85546875" style="64" customWidth="1"/>
    <col min="29" max="29" width="6.42578125" style="64" customWidth="1"/>
    <col min="30" max="16384" width="11.5703125" style="64"/>
  </cols>
  <sheetData>
    <row r="1" spans="1:28" s="68" customFormat="1" ht="12" x14ac:dyDescent="0.2">
      <c r="A1" s="65" t="s">
        <v>0</v>
      </c>
      <c r="B1" s="65">
        <v>2025</v>
      </c>
      <c r="C1" s="66" t="s">
        <v>1</v>
      </c>
      <c r="D1" s="66" t="s">
        <v>1</v>
      </c>
      <c r="E1" s="66" t="s">
        <v>1</v>
      </c>
      <c r="F1" s="66" t="s">
        <v>1</v>
      </c>
      <c r="G1" s="66" t="s">
        <v>1</v>
      </c>
      <c r="H1" s="66" t="s">
        <v>1</v>
      </c>
      <c r="I1" s="66" t="s">
        <v>1</v>
      </c>
      <c r="J1" s="66" t="s">
        <v>1</v>
      </c>
      <c r="K1" s="66" t="s">
        <v>1</v>
      </c>
      <c r="L1" s="66" t="s">
        <v>1</v>
      </c>
      <c r="M1" s="66" t="s">
        <v>1</v>
      </c>
      <c r="N1" s="66" t="s">
        <v>1</v>
      </c>
      <c r="O1" s="66" t="s">
        <v>1</v>
      </c>
      <c r="P1" s="66" t="s">
        <v>1</v>
      </c>
      <c r="Q1" s="66" t="s">
        <v>1</v>
      </c>
      <c r="R1" s="66" t="s">
        <v>1</v>
      </c>
      <c r="S1" s="66" t="s">
        <v>1</v>
      </c>
      <c r="T1" s="66" t="s">
        <v>1</v>
      </c>
      <c r="U1" s="66" t="s">
        <v>1</v>
      </c>
      <c r="V1" s="66" t="s">
        <v>1</v>
      </c>
      <c r="W1" s="66" t="s">
        <v>1</v>
      </c>
      <c r="X1" s="66" t="s">
        <v>1</v>
      </c>
      <c r="Y1" s="66" t="s">
        <v>1</v>
      </c>
      <c r="Z1" s="66" t="s">
        <v>1</v>
      </c>
      <c r="AA1" s="66" t="s">
        <v>1</v>
      </c>
      <c r="AB1" s="67"/>
    </row>
    <row r="2" spans="1:28" s="68" customFormat="1" ht="12" x14ac:dyDescent="0.2">
      <c r="A2" s="65" t="s">
        <v>2</v>
      </c>
      <c r="B2" s="65" t="s">
        <v>3</v>
      </c>
      <c r="C2" s="66" t="s">
        <v>1</v>
      </c>
      <c r="D2" s="66" t="s">
        <v>1</v>
      </c>
      <c r="E2" s="66" t="s">
        <v>1</v>
      </c>
      <c r="F2" s="66" t="s">
        <v>1</v>
      </c>
      <c r="G2" s="66" t="s">
        <v>1</v>
      </c>
      <c r="H2" s="66" t="s">
        <v>1</v>
      </c>
      <c r="I2" s="66" t="s">
        <v>1</v>
      </c>
      <c r="J2" s="66" t="s">
        <v>1</v>
      </c>
      <c r="K2" s="66" t="s">
        <v>1</v>
      </c>
      <c r="L2" s="66" t="s">
        <v>1</v>
      </c>
      <c r="M2" s="66" t="s">
        <v>1</v>
      </c>
      <c r="N2" s="66" t="s">
        <v>1</v>
      </c>
      <c r="O2" s="66" t="s">
        <v>1</v>
      </c>
      <c r="P2" s="66" t="s">
        <v>1</v>
      </c>
      <c r="Q2" s="66" t="s">
        <v>1</v>
      </c>
      <c r="R2" s="66" t="s">
        <v>1</v>
      </c>
      <c r="S2" s="66" t="s">
        <v>1</v>
      </c>
      <c r="T2" s="66" t="s">
        <v>1</v>
      </c>
      <c r="U2" s="66" t="s">
        <v>1</v>
      </c>
      <c r="V2" s="66" t="s">
        <v>1</v>
      </c>
      <c r="W2" s="66" t="s">
        <v>1</v>
      </c>
      <c r="X2" s="66" t="s">
        <v>1</v>
      </c>
      <c r="Y2" s="66" t="s">
        <v>1</v>
      </c>
      <c r="Z2" s="66" t="s">
        <v>1</v>
      </c>
      <c r="AA2" s="66" t="s">
        <v>1</v>
      </c>
      <c r="AB2" s="67"/>
    </row>
    <row r="3" spans="1:28" s="68" customFormat="1" ht="12" x14ac:dyDescent="0.2">
      <c r="A3" s="65" t="s">
        <v>4</v>
      </c>
      <c r="B3" s="65" t="s">
        <v>248</v>
      </c>
      <c r="C3" s="66" t="s">
        <v>1</v>
      </c>
      <c r="D3" s="66" t="s">
        <v>1</v>
      </c>
      <c r="E3" s="66" t="s">
        <v>1</v>
      </c>
      <c r="F3" s="66" t="s">
        <v>1</v>
      </c>
      <c r="G3" s="66" t="s">
        <v>1</v>
      </c>
      <c r="H3" s="66" t="s">
        <v>1</v>
      </c>
      <c r="I3" s="66" t="s">
        <v>1</v>
      </c>
      <c r="J3" s="66" t="s">
        <v>1</v>
      </c>
      <c r="K3" s="66" t="s">
        <v>1</v>
      </c>
      <c r="L3" s="66" t="s">
        <v>1</v>
      </c>
      <c r="M3" s="66" t="s">
        <v>1</v>
      </c>
      <c r="N3" s="66" t="s">
        <v>1</v>
      </c>
      <c r="O3" s="66" t="s">
        <v>1</v>
      </c>
      <c r="P3" s="66" t="s">
        <v>1</v>
      </c>
      <c r="Q3" s="66" t="s">
        <v>1</v>
      </c>
      <c r="R3" s="66" t="s">
        <v>1</v>
      </c>
      <c r="S3" s="66" t="s">
        <v>1</v>
      </c>
      <c r="T3" s="66" t="s">
        <v>1</v>
      </c>
      <c r="U3" s="66" t="s">
        <v>1</v>
      </c>
      <c r="V3" s="66" t="s">
        <v>1</v>
      </c>
      <c r="W3" s="66" t="s">
        <v>1</v>
      </c>
      <c r="X3" s="66" t="s">
        <v>1</v>
      </c>
      <c r="Y3" s="66" t="s">
        <v>1</v>
      </c>
      <c r="Z3" s="66" t="s">
        <v>1</v>
      </c>
      <c r="AA3" s="66" t="s">
        <v>1</v>
      </c>
      <c r="AB3" s="67"/>
    </row>
    <row r="4" spans="1:28" s="68" customFormat="1" ht="24" x14ac:dyDescent="0.2">
      <c r="A4" s="65" t="s">
        <v>5</v>
      </c>
      <c r="B4" s="65" t="s">
        <v>6</v>
      </c>
      <c r="C4" s="65" t="s">
        <v>7</v>
      </c>
      <c r="D4" s="65" t="s">
        <v>8</v>
      </c>
      <c r="E4" s="65" t="s">
        <v>9</v>
      </c>
      <c r="F4" s="65" t="s">
        <v>10</v>
      </c>
      <c r="G4" s="65" t="s">
        <v>11</v>
      </c>
      <c r="H4" s="65" t="s">
        <v>12</v>
      </c>
      <c r="I4" s="65" t="s">
        <v>13</v>
      </c>
      <c r="J4" s="65" t="s">
        <v>14</v>
      </c>
      <c r="K4" s="65" t="s">
        <v>15</v>
      </c>
      <c r="L4" s="65" t="s">
        <v>16</v>
      </c>
      <c r="M4" s="65" t="s">
        <v>17</v>
      </c>
      <c r="N4" s="65" t="s">
        <v>18</v>
      </c>
      <c r="O4" s="65" t="s">
        <v>19</v>
      </c>
      <c r="P4" s="65" t="s">
        <v>20</v>
      </c>
      <c r="Q4" s="69" t="s">
        <v>21</v>
      </c>
      <c r="R4" s="65" t="s">
        <v>22</v>
      </c>
      <c r="S4" s="65" t="s">
        <v>23</v>
      </c>
      <c r="T4" s="69" t="s">
        <v>24</v>
      </c>
      <c r="U4" s="65" t="s">
        <v>25</v>
      </c>
      <c r="V4" s="65" t="s">
        <v>26</v>
      </c>
      <c r="W4" s="65" t="s">
        <v>27</v>
      </c>
      <c r="X4" s="69" t="s">
        <v>28</v>
      </c>
      <c r="Y4" s="69" t="s">
        <v>29</v>
      </c>
      <c r="Z4" s="65" t="s">
        <v>30</v>
      </c>
      <c r="AA4" s="69" t="s">
        <v>31</v>
      </c>
      <c r="AB4" s="67"/>
    </row>
    <row r="5" spans="1:28" s="68" customFormat="1" ht="24" x14ac:dyDescent="0.2">
      <c r="A5" s="70" t="s">
        <v>32</v>
      </c>
      <c r="B5" s="71" t="s">
        <v>33</v>
      </c>
      <c r="C5" s="72" t="s">
        <v>34</v>
      </c>
      <c r="D5" s="70" t="s">
        <v>35</v>
      </c>
      <c r="E5" s="70" t="s">
        <v>36</v>
      </c>
      <c r="F5" s="70" t="s">
        <v>36</v>
      </c>
      <c r="G5" s="70" t="s">
        <v>36</v>
      </c>
      <c r="H5" s="70"/>
      <c r="I5" s="70"/>
      <c r="J5" s="70"/>
      <c r="K5" s="70"/>
      <c r="L5" s="70"/>
      <c r="M5" s="70" t="s">
        <v>37</v>
      </c>
      <c r="N5" s="70" t="s">
        <v>38</v>
      </c>
      <c r="O5" s="70" t="s">
        <v>39</v>
      </c>
      <c r="P5" s="71" t="s">
        <v>40</v>
      </c>
      <c r="Q5" s="73">
        <v>32385000000</v>
      </c>
      <c r="R5" s="73">
        <v>0</v>
      </c>
      <c r="S5" s="73">
        <v>900000000</v>
      </c>
      <c r="T5" s="73">
        <v>31485000000</v>
      </c>
      <c r="U5" s="73">
        <v>0</v>
      </c>
      <c r="V5" s="73">
        <v>31485000000</v>
      </c>
      <c r="W5" s="73">
        <v>0</v>
      </c>
      <c r="X5" s="73">
        <v>26038797845</v>
      </c>
      <c r="Y5" s="73">
        <v>26038797845</v>
      </c>
      <c r="Z5" s="73">
        <v>26025918425</v>
      </c>
      <c r="AA5" s="73">
        <v>26025918425</v>
      </c>
      <c r="AB5" s="74"/>
    </row>
    <row r="6" spans="1:28" s="68" customFormat="1" ht="24" x14ac:dyDescent="0.2">
      <c r="A6" s="70" t="s">
        <v>32</v>
      </c>
      <c r="B6" s="71" t="s">
        <v>33</v>
      </c>
      <c r="C6" s="72" t="s">
        <v>41</v>
      </c>
      <c r="D6" s="70" t="s">
        <v>35</v>
      </c>
      <c r="E6" s="70" t="s">
        <v>36</v>
      </c>
      <c r="F6" s="70" t="s">
        <v>36</v>
      </c>
      <c r="G6" s="70" t="s">
        <v>42</v>
      </c>
      <c r="H6" s="70"/>
      <c r="I6" s="70"/>
      <c r="J6" s="70"/>
      <c r="K6" s="70"/>
      <c r="L6" s="70"/>
      <c r="M6" s="70" t="s">
        <v>37</v>
      </c>
      <c r="N6" s="70" t="s">
        <v>38</v>
      </c>
      <c r="O6" s="70" t="s">
        <v>39</v>
      </c>
      <c r="P6" s="71" t="s">
        <v>43</v>
      </c>
      <c r="Q6" s="73">
        <v>11577800000</v>
      </c>
      <c r="R6" s="73">
        <v>0</v>
      </c>
      <c r="S6" s="73">
        <v>0</v>
      </c>
      <c r="T6" s="73">
        <v>11577800000</v>
      </c>
      <c r="U6" s="73">
        <v>0</v>
      </c>
      <c r="V6" s="73">
        <v>11577800000</v>
      </c>
      <c r="W6" s="73">
        <v>0</v>
      </c>
      <c r="X6" s="73">
        <v>9869294412</v>
      </c>
      <c r="Y6" s="73">
        <v>9869294412</v>
      </c>
      <c r="Z6" s="73">
        <v>9869294412</v>
      </c>
      <c r="AA6" s="73">
        <v>9869294412</v>
      </c>
      <c r="AB6" s="74"/>
    </row>
    <row r="7" spans="1:28" s="68" customFormat="1" ht="36" x14ac:dyDescent="0.2">
      <c r="A7" s="70" t="s">
        <v>32</v>
      </c>
      <c r="B7" s="71" t="s">
        <v>33</v>
      </c>
      <c r="C7" s="72" t="s">
        <v>44</v>
      </c>
      <c r="D7" s="70" t="s">
        <v>35</v>
      </c>
      <c r="E7" s="70" t="s">
        <v>36</v>
      </c>
      <c r="F7" s="70" t="s">
        <v>36</v>
      </c>
      <c r="G7" s="70" t="s">
        <v>45</v>
      </c>
      <c r="H7" s="70"/>
      <c r="I7" s="70"/>
      <c r="J7" s="70"/>
      <c r="K7" s="70"/>
      <c r="L7" s="70"/>
      <c r="M7" s="70" t="s">
        <v>37</v>
      </c>
      <c r="N7" s="70" t="s">
        <v>38</v>
      </c>
      <c r="O7" s="70" t="s">
        <v>39</v>
      </c>
      <c r="P7" s="71" t="s">
        <v>46</v>
      </c>
      <c r="Q7" s="73">
        <v>4311600000</v>
      </c>
      <c r="R7" s="73">
        <v>900000000</v>
      </c>
      <c r="S7" s="73">
        <v>0</v>
      </c>
      <c r="T7" s="73">
        <v>5211600000</v>
      </c>
      <c r="U7" s="73">
        <v>0</v>
      </c>
      <c r="V7" s="73">
        <v>5211600000</v>
      </c>
      <c r="W7" s="73">
        <v>0</v>
      </c>
      <c r="X7" s="73">
        <v>4423989137</v>
      </c>
      <c r="Y7" s="73">
        <v>4423989137</v>
      </c>
      <c r="Z7" s="73">
        <v>4413185101</v>
      </c>
      <c r="AA7" s="73">
        <v>4413185101</v>
      </c>
      <c r="AB7" s="74"/>
    </row>
    <row r="8" spans="1:28" s="68" customFormat="1" ht="36" x14ac:dyDescent="0.2">
      <c r="A8" s="70" t="s">
        <v>32</v>
      </c>
      <c r="B8" s="71" t="s">
        <v>33</v>
      </c>
      <c r="C8" s="72" t="s">
        <v>47</v>
      </c>
      <c r="D8" s="70" t="s">
        <v>35</v>
      </c>
      <c r="E8" s="70" t="s">
        <v>36</v>
      </c>
      <c r="F8" s="70" t="s">
        <v>36</v>
      </c>
      <c r="G8" s="70" t="s">
        <v>48</v>
      </c>
      <c r="H8" s="70"/>
      <c r="I8" s="70"/>
      <c r="J8" s="70"/>
      <c r="K8" s="70"/>
      <c r="L8" s="70"/>
      <c r="M8" s="70" t="s">
        <v>37</v>
      </c>
      <c r="N8" s="70" t="s">
        <v>38</v>
      </c>
      <c r="O8" s="70" t="s">
        <v>39</v>
      </c>
      <c r="P8" s="71" t="s">
        <v>49</v>
      </c>
      <c r="Q8" s="73">
        <v>2222600000</v>
      </c>
      <c r="R8" s="73">
        <v>0</v>
      </c>
      <c r="S8" s="73">
        <v>0</v>
      </c>
      <c r="T8" s="73">
        <v>2222600000</v>
      </c>
      <c r="U8" s="73">
        <v>2222600000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4"/>
    </row>
    <row r="9" spans="1:28" s="68" customFormat="1" ht="36" x14ac:dyDescent="0.2">
      <c r="A9" s="70" t="s">
        <v>32</v>
      </c>
      <c r="B9" s="71" t="s">
        <v>33</v>
      </c>
      <c r="C9" s="72" t="s">
        <v>50</v>
      </c>
      <c r="D9" s="70" t="s">
        <v>35</v>
      </c>
      <c r="E9" s="70" t="s">
        <v>36</v>
      </c>
      <c r="F9" s="70" t="s">
        <v>42</v>
      </c>
      <c r="G9" s="70" t="s">
        <v>48</v>
      </c>
      <c r="H9" s="70"/>
      <c r="I9" s="70"/>
      <c r="J9" s="70"/>
      <c r="K9" s="70"/>
      <c r="L9" s="70"/>
      <c r="M9" s="70" t="s">
        <v>37</v>
      </c>
      <c r="N9" s="70" t="s">
        <v>38</v>
      </c>
      <c r="O9" s="70" t="s">
        <v>39</v>
      </c>
      <c r="P9" s="71" t="s">
        <v>49</v>
      </c>
      <c r="Q9" s="73">
        <v>1175900000</v>
      </c>
      <c r="R9" s="73">
        <v>0</v>
      </c>
      <c r="S9" s="73">
        <v>0</v>
      </c>
      <c r="T9" s="73">
        <v>1175900000</v>
      </c>
      <c r="U9" s="73">
        <v>1175900000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4"/>
    </row>
    <row r="10" spans="1:28" s="68" customFormat="1" ht="24" x14ac:dyDescent="0.2">
      <c r="A10" s="70" t="s">
        <v>32</v>
      </c>
      <c r="B10" s="71" t="s">
        <v>33</v>
      </c>
      <c r="C10" s="72" t="s">
        <v>51</v>
      </c>
      <c r="D10" s="70" t="s">
        <v>35</v>
      </c>
      <c r="E10" s="70" t="s">
        <v>42</v>
      </c>
      <c r="F10" s="70"/>
      <c r="G10" s="70"/>
      <c r="H10" s="70"/>
      <c r="I10" s="70"/>
      <c r="J10" s="70"/>
      <c r="K10" s="70"/>
      <c r="L10" s="70"/>
      <c r="M10" s="70" t="s">
        <v>37</v>
      </c>
      <c r="N10" s="70" t="s">
        <v>38</v>
      </c>
      <c r="O10" s="70" t="s">
        <v>39</v>
      </c>
      <c r="P10" s="71" t="s">
        <v>52</v>
      </c>
      <c r="Q10" s="73">
        <v>30583600000</v>
      </c>
      <c r="R10" s="73">
        <v>0</v>
      </c>
      <c r="S10" s="73">
        <v>0</v>
      </c>
      <c r="T10" s="73">
        <v>30583600000</v>
      </c>
      <c r="U10" s="73">
        <v>0</v>
      </c>
      <c r="V10" s="73">
        <v>30102282104.389999</v>
      </c>
      <c r="W10" s="73">
        <v>481317895.61000001</v>
      </c>
      <c r="X10" s="73">
        <v>26473104816.360001</v>
      </c>
      <c r="Y10" s="73">
        <v>20655620552.919998</v>
      </c>
      <c r="Z10" s="73">
        <v>20638742650.919998</v>
      </c>
      <c r="AA10" s="73">
        <v>20638742650.919998</v>
      </c>
      <c r="AB10" s="75"/>
    </row>
    <row r="11" spans="1:28" s="68" customFormat="1" ht="24" x14ac:dyDescent="0.2">
      <c r="A11" s="70" t="s">
        <v>32</v>
      </c>
      <c r="B11" s="71" t="s">
        <v>33</v>
      </c>
      <c r="C11" s="72" t="s">
        <v>51</v>
      </c>
      <c r="D11" s="70" t="s">
        <v>35</v>
      </c>
      <c r="E11" s="70" t="s">
        <v>42</v>
      </c>
      <c r="F11" s="70"/>
      <c r="G11" s="70"/>
      <c r="H11" s="70"/>
      <c r="I11" s="70"/>
      <c r="J11" s="70"/>
      <c r="K11" s="70"/>
      <c r="L11" s="70"/>
      <c r="M11" s="70" t="s">
        <v>37</v>
      </c>
      <c r="N11" s="70" t="s">
        <v>53</v>
      </c>
      <c r="O11" s="70" t="s">
        <v>39</v>
      </c>
      <c r="P11" s="71" t="s">
        <v>52</v>
      </c>
      <c r="Q11" s="73">
        <v>0</v>
      </c>
      <c r="R11" s="73">
        <v>83739259</v>
      </c>
      <c r="S11" s="73">
        <v>83739259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5"/>
    </row>
    <row r="12" spans="1:28" s="68" customFormat="1" ht="24" x14ac:dyDescent="0.2">
      <c r="A12" s="70" t="s">
        <v>32</v>
      </c>
      <c r="B12" s="71" t="s">
        <v>33</v>
      </c>
      <c r="C12" s="72" t="s">
        <v>51</v>
      </c>
      <c r="D12" s="70" t="s">
        <v>35</v>
      </c>
      <c r="E12" s="70" t="s">
        <v>42</v>
      </c>
      <c r="F12" s="70"/>
      <c r="G12" s="70"/>
      <c r="H12" s="70"/>
      <c r="I12" s="70"/>
      <c r="J12" s="70"/>
      <c r="K12" s="70"/>
      <c r="L12" s="70"/>
      <c r="M12" s="70" t="s">
        <v>37</v>
      </c>
      <c r="N12" s="70" t="s">
        <v>53</v>
      </c>
      <c r="O12" s="70" t="s">
        <v>54</v>
      </c>
      <c r="P12" s="71" t="s">
        <v>52</v>
      </c>
      <c r="Q12" s="73">
        <v>0</v>
      </c>
      <c r="R12" s="73">
        <v>83739259</v>
      </c>
      <c r="S12" s="73">
        <v>0</v>
      </c>
      <c r="T12" s="73">
        <v>83739259</v>
      </c>
      <c r="U12" s="73">
        <v>0</v>
      </c>
      <c r="V12" s="73">
        <v>83739259</v>
      </c>
      <c r="W12" s="73">
        <v>0</v>
      </c>
      <c r="X12" s="73">
        <v>80555504</v>
      </c>
      <c r="Y12" s="73">
        <v>10817683</v>
      </c>
      <c r="Z12" s="73">
        <v>10817683</v>
      </c>
      <c r="AA12" s="73">
        <v>10817683</v>
      </c>
      <c r="AB12" s="75"/>
    </row>
    <row r="13" spans="1:28" s="68" customFormat="1" ht="24" x14ac:dyDescent="0.2">
      <c r="A13" s="70" t="s">
        <v>32</v>
      </c>
      <c r="B13" s="71" t="s">
        <v>33</v>
      </c>
      <c r="C13" s="72" t="s">
        <v>51</v>
      </c>
      <c r="D13" s="70" t="s">
        <v>35</v>
      </c>
      <c r="E13" s="70" t="s">
        <v>42</v>
      </c>
      <c r="F13" s="70"/>
      <c r="G13" s="70"/>
      <c r="H13" s="70"/>
      <c r="I13" s="70"/>
      <c r="J13" s="70"/>
      <c r="K13" s="70"/>
      <c r="L13" s="70"/>
      <c r="M13" s="70" t="s">
        <v>37</v>
      </c>
      <c r="N13" s="70" t="s">
        <v>55</v>
      </c>
      <c r="O13" s="70" t="s">
        <v>39</v>
      </c>
      <c r="P13" s="71" t="s">
        <v>52</v>
      </c>
      <c r="Q13" s="73">
        <v>2385700000</v>
      </c>
      <c r="R13" s="73">
        <v>0</v>
      </c>
      <c r="S13" s="73">
        <v>0</v>
      </c>
      <c r="T13" s="73">
        <v>2385700000</v>
      </c>
      <c r="U13" s="73">
        <v>0</v>
      </c>
      <c r="V13" s="73">
        <v>2367978905</v>
      </c>
      <c r="W13" s="73">
        <v>17721095</v>
      </c>
      <c r="X13" s="73">
        <v>2356561378</v>
      </c>
      <c r="Y13" s="73">
        <v>2066384469</v>
      </c>
      <c r="Z13" s="73">
        <v>2066384469</v>
      </c>
      <c r="AA13" s="73">
        <v>2066384469</v>
      </c>
      <c r="AB13" s="75"/>
    </row>
    <row r="14" spans="1:28" s="68" customFormat="1" ht="24" x14ac:dyDescent="0.2">
      <c r="A14" s="70" t="s">
        <v>32</v>
      </c>
      <c r="B14" s="71" t="s">
        <v>33</v>
      </c>
      <c r="C14" s="72" t="s">
        <v>56</v>
      </c>
      <c r="D14" s="70" t="s">
        <v>35</v>
      </c>
      <c r="E14" s="70" t="s">
        <v>45</v>
      </c>
      <c r="F14" s="70" t="s">
        <v>42</v>
      </c>
      <c r="G14" s="70" t="s">
        <v>42</v>
      </c>
      <c r="H14" s="70"/>
      <c r="I14" s="70"/>
      <c r="J14" s="70"/>
      <c r="K14" s="70"/>
      <c r="L14" s="70"/>
      <c r="M14" s="70" t="s">
        <v>37</v>
      </c>
      <c r="N14" s="70" t="s">
        <v>38</v>
      </c>
      <c r="O14" s="70" t="s">
        <v>39</v>
      </c>
      <c r="P14" s="71" t="s">
        <v>57</v>
      </c>
      <c r="Q14" s="73">
        <v>353000000</v>
      </c>
      <c r="R14" s="73">
        <v>0</v>
      </c>
      <c r="S14" s="73">
        <v>0</v>
      </c>
      <c r="T14" s="73">
        <v>353000000</v>
      </c>
      <c r="U14" s="73">
        <v>0</v>
      </c>
      <c r="V14" s="73">
        <v>295068008.60000002</v>
      </c>
      <c r="W14" s="73">
        <v>57931991.399999999</v>
      </c>
      <c r="X14" s="73">
        <v>295068008.60000002</v>
      </c>
      <c r="Y14" s="73">
        <v>295068008.60000002</v>
      </c>
      <c r="Z14" s="73">
        <v>295068008.60000002</v>
      </c>
      <c r="AA14" s="73">
        <v>295068008.60000002</v>
      </c>
      <c r="AB14" s="76"/>
    </row>
    <row r="15" spans="1:28" s="68" customFormat="1" ht="24" x14ac:dyDescent="0.2">
      <c r="A15" s="70" t="s">
        <v>32</v>
      </c>
      <c r="B15" s="71" t="s">
        <v>33</v>
      </c>
      <c r="C15" s="72" t="s">
        <v>58</v>
      </c>
      <c r="D15" s="70" t="s">
        <v>35</v>
      </c>
      <c r="E15" s="70" t="s">
        <v>45</v>
      </c>
      <c r="F15" s="70" t="s">
        <v>45</v>
      </c>
      <c r="G15" s="70" t="s">
        <v>36</v>
      </c>
      <c r="H15" s="70" t="s">
        <v>59</v>
      </c>
      <c r="I15" s="70"/>
      <c r="J15" s="70"/>
      <c r="K15" s="70"/>
      <c r="L15" s="70"/>
      <c r="M15" s="70" t="s">
        <v>37</v>
      </c>
      <c r="N15" s="70" t="s">
        <v>38</v>
      </c>
      <c r="O15" s="70" t="s">
        <v>39</v>
      </c>
      <c r="P15" s="71" t="s">
        <v>60</v>
      </c>
      <c r="Q15" s="73">
        <v>12127500000</v>
      </c>
      <c r="R15" s="73">
        <v>0</v>
      </c>
      <c r="S15" s="73">
        <v>0</v>
      </c>
      <c r="T15" s="73">
        <v>12127500000</v>
      </c>
      <c r="U15" s="73">
        <v>0</v>
      </c>
      <c r="V15" s="73">
        <v>11605818614</v>
      </c>
      <c r="W15" s="73">
        <v>521681386</v>
      </c>
      <c r="X15" s="73">
        <v>11501700788</v>
      </c>
      <c r="Y15" s="73">
        <v>8230857150</v>
      </c>
      <c r="Z15" s="73">
        <v>8167603934</v>
      </c>
      <c r="AA15" s="73">
        <v>8167603934</v>
      </c>
      <c r="AB15" s="76"/>
    </row>
    <row r="16" spans="1:28" s="68" customFormat="1" ht="36" x14ac:dyDescent="0.2">
      <c r="A16" s="70" t="s">
        <v>32</v>
      </c>
      <c r="B16" s="71" t="s">
        <v>33</v>
      </c>
      <c r="C16" s="72" t="s">
        <v>61</v>
      </c>
      <c r="D16" s="70" t="s">
        <v>35</v>
      </c>
      <c r="E16" s="70" t="s">
        <v>45</v>
      </c>
      <c r="F16" s="70" t="s">
        <v>45</v>
      </c>
      <c r="G16" s="70" t="s">
        <v>36</v>
      </c>
      <c r="H16" s="70" t="s">
        <v>62</v>
      </c>
      <c r="I16" s="70"/>
      <c r="J16" s="70"/>
      <c r="K16" s="70"/>
      <c r="L16" s="70"/>
      <c r="M16" s="70" t="s">
        <v>37</v>
      </c>
      <c r="N16" s="70" t="s">
        <v>53</v>
      </c>
      <c r="O16" s="70" t="s">
        <v>39</v>
      </c>
      <c r="P16" s="71" t="s">
        <v>63</v>
      </c>
      <c r="Q16" s="73">
        <v>43626300000</v>
      </c>
      <c r="R16" s="73">
        <v>0</v>
      </c>
      <c r="S16" s="73">
        <v>0</v>
      </c>
      <c r="T16" s="73">
        <v>43626300000</v>
      </c>
      <c r="U16" s="73">
        <v>0</v>
      </c>
      <c r="V16" s="73">
        <v>38789536377</v>
      </c>
      <c r="W16" s="73">
        <v>4836763623</v>
      </c>
      <c r="X16" s="73">
        <v>38789536377</v>
      </c>
      <c r="Y16" s="73">
        <v>31603420886</v>
      </c>
      <c r="Z16" s="73">
        <v>31603420886</v>
      </c>
      <c r="AA16" s="73">
        <v>31603420886</v>
      </c>
      <c r="AB16" s="76"/>
    </row>
    <row r="17" spans="1:28" s="68" customFormat="1" ht="60" x14ac:dyDescent="0.2">
      <c r="A17" s="70" t="s">
        <v>32</v>
      </c>
      <c r="B17" s="71" t="s">
        <v>33</v>
      </c>
      <c r="C17" s="72" t="s">
        <v>64</v>
      </c>
      <c r="D17" s="70" t="s">
        <v>35</v>
      </c>
      <c r="E17" s="70" t="s">
        <v>45</v>
      </c>
      <c r="F17" s="70" t="s">
        <v>45</v>
      </c>
      <c r="G17" s="70" t="s">
        <v>36</v>
      </c>
      <c r="H17" s="70" t="s">
        <v>65</v>
      </c>
      <c r="I17" s="70"/>
      <c r="J17" s="70"/>
      <c r="K17" s="70"/>
      <c r="L17" s="70"/>
      <c r="M17" s="70" t="s">
        <v>37</v>
      </c>
      <c r="N17" s="70" t="s">
        <v>38</v>
      </c>
      <c r="O17" s="70" t="s">
        <v>39</v>
      </c>
      <c r="P17" s="71" t="s">
        <v>66</v>
      </c>
      <c r="Q17" s="73">
        <v>308600000</v>
      </c>
      <c r="R17" s="73">
        <v>0</v>
      </c>
      <c r="S17" s="73">
        <v>0</v>
      </c>
      <c r="T17" s="73">
        <v>308600000</v>
      </c>
      <c r="U17" s="73">
        <v>0</v>
      </c>
      <c r="V17" s="73">
        <v>308600000</v>
      </c>
      <c r="W17" s="73">
        <v>0</v>
      </c>
      <c r="X17" s="73">
        <v>308600000</v>
      </c>
      <c r="Y17" s="73">
        <v>308600000</v>
      </c>
      <c r="Z17" s="73">
        <v>308600000</v>
      </c>
      <c r="AA17" s="73">
        <v>308600000</v>
      </c>
      <c r="AB17" s="76"/>
    </row>
    <row r="18" spans="1:28" s="68" customFormat="1" ht="36" x14ac:dyDescent="0.2">
      <c r="A18" s="70" t="s">
        <v>32</v>
      </c>
      <c r="B18" s="71" t="s">
        <v>33</v>
      </c>
      <c r="C18" s="72" t="s">
        <v>67</v>
      </c>
      <c r="D18" s="70" t="s">
        <v>35</v>
      </c>
      <c r="E18" s="70" t="s">
        <v>45</v>
      </c>
      <c r="F18" s="70" t="s">
        <v>45</v>
      </c>
      <c r="G18" s="70" t="s">
        <v>36</v>
      </c>
      <c r="H18" s="70" t="s">
        <v>68</v>
      </c>
      <c r="I18" s="70"/>
      <c r="J18" s="70"/>
      <c r="K18" s="70"/>
      <c r="L18" s="70"/>
      <c r="M18" s="70" t="s">
        <v>37</v>
      </c>
      <c r="N18" s="70" t="s">
        <v>53</v>
      </c>
      <c r="O18" s="70" t="s">
        <v>39</v>
      </c>
      <c r="P18" s="71" t="s">
        <v>69</v>
      </c>
      <c r="Q18" s="73">
        <v>198900000</v>
      </c>
      <c r="R18" s="73">
        <v>0</v>
      </c>
      <c r="S18" s="73">
        <v>83739259</v>
      </c>
      <c r="T18" s="73">
        <v>115160741</v>
      </c>
      <c r="U18" s="73">
        <v>115160741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6"/>
    </row>
    <row r="19" spans="1:28" s="68" customFormat="1" ht="48" x14ac:dyDescent="0.2">
      <c r="A19" s="70" t="s">
        <v>32</v>
      </c>
      <c r="B19" s="71" t="s">
        <v>33</v>
      </c>
      <c r="C19" s="72" t="s">
        <v>70</v>
      </c>
      <c r="D19" s="70" t="s">
        <v>35</v>
      </c>
      <c r="E19" s="70" t="s">
        <v>45</v>
      </c>
      <c r="F19" s="70" t="s">
        <v>48</v>
      </c>
      <c r="G19" s="70" t="s">
        <v>36</v>
      </c>
      <c r="H19" s="70" t="s">
        <v>71</v>
      </c>
      <c r="I19" s="70"/>
      <c r="J19" s="70"/>
      <c r="K19" s="70"/>
      <c r="L19" s="70"/>
      <c r="M19" s="70" t="s">
        <v>37</v>
      </c>
      <c r="N19" s="70" t="s">
        <v>38</v>
      </c>
      <c r="O19" s="70" t="s">
        <v>39</v>
      </c>
      <c r="P19" s="71" t="s">
        <v>72</v>
      </c>
      <c r="Q19" s="73">
        <v>7836100000</v>
      </c>
      <c r="R19" s="73">
        <v>0</v>
      </c>
      <c r="S19" s="73">
        <v>0</v>
      </c>
      <c r="T19" s="73">
        <v>7836100000</v>
      </c>
      <c r="U19" s="73">
        <v>0</v>
      </c>
      <c r="V19" s="73">
        <v>7761025440</v>
      </c>
      <c r="W19" s="73">
        <v>75074560</v>
      </c>
      <c r="X19" s="73">
        <v>7756516632</v>
      </c>
      <c r="Y19" s="73">
        <v>6226089252</v>
      </c>
      <c r="Z19" s="73">
        <v>6226089252</v>
      </c>
      <c r="AA19" s="73">
        <v>6226089252</v>
      </c>
      <c r="AB19" s="76"/>
    </row>
    <row r="20" spans="1:28" s="68" customFormat="1" ht="36" x14ac:dyDescent="0.2">
      <c r="A20" s="70" t="s">
        <v>32</v>
      </c>
      <c r="B20" s="71" t="s">
        <v>33</v>
      </c>
      <c r="C20" s="72" t="s">
        <v>73</v>
      </c>
      <c r="D20" s="70" t="s">
        <v>35</v>
      </c>
      <c r="E20" s="70" t="s">
        <v>45</v>
      </c>
      <c r="F20" s="70" t="s">
        <v>48</v>
      </c>
      <c r="G20" s="70" t="s">
        <v>42</v>
      </c>
      <c r="H20" s="70" t="s">
        <v>71</v>
      </c>
      <c r="I20" s="70"/>
      <c r="J20" s="70"/>
      <c r="K20" s="70"/>
      <c r="L20" s="70"/>
      <c r="M20" s="70" t="s">
        <v>37</v>
      </c>
      <c r="N20" s="70" t="s">
        <v>38</v>
      </c>
      <c r="O20" s="70" t="s">
        <v>39</v>
      </c>
      <c r="P20" s="71" t="s">
        <v>74</v>
      </c>
      <c r="Q20" s="73">
        <v>178300000</v>
      </c>
      <c r="R20" s="73">
        <v>0</v>
      </c>
      <c r="S20" s="73">
        <v>0</v>
      </c>
      <c r="T20" s="73">
        <v>178300000</v>
      </c>
      <c r="U20" s="73">
        <v>0</v>
      </c>
      <c r="V20" s="73">
        <v>178300000</v>
      </c>
      <c r="W20" s="73">
        <v>0</v>
      </c>
      <c r="X20" s="73">
        <v>21725975.469999999</v>
      </c>
      <c r="Y20" s="73">
        <v>21725975.469999999</v>
      </c>
      <c r="Z20" s="73">
        <v>21725975.469999999</v>
      </c>
      <c r="AA20" s="73">
        <v>21725975.469999999</v>
      </c>
      <c r="AB20" s="76"/>
    </row>
    <row r="21" spans="1:28" s="68" customFormat="1" ht="24" x14ac:dyDescent="0.2">
      <c r="A21" s="70" t="s">
        <v>32</v>
      </c>
      <c r="B21" s="71" t="s">
        <v>33</v>
      </c>
      <c r="C21" s="72" t="s">
        <v>75</v>
      </c>
      <c r="D21" s="70" t="s">
        <v>35</v>
      </c>
      <c r="E21" s="70" t="s">
        <v>45</v>
      </c>
      <c r="F21" s="70" t="s">
        <v>38</v>
      </c>
      <c r="G21" s="70"/>
      <c r="H21" s="70"/>
      <c r="I21" s="70"/>
      <c r="J21" s="70"/>
      <c r="K21" s="70"/>
      <c r="L21" s="70"/>
      <c r="M21" s="70" t="s">
        <v>37</v>
      </c>
      <c r="N21" s="70" t="s">
        <v>38</v>
      </c>
      <c r="O21" s="70" t="s">
        <v>39</v>
      </c>
      <c r="P21" s="71" t="s">
        <v>76</v>
      </c>
      <c r="Q21" s="73">
        <v>14328000000</v>
      </c>
      <c r="R21" s="73">
        <v>0</v>
      </c>
      <c r="S21" s="73">
        <v>0</v>
      </c>
      <c r="T21" s="73">
        <v>14328000000</v>
      </c>
      <c r="U21" s="73">
        <v>0</v>
      </c>
      <c r="V21" s="73">
        <v>1062390140.95</v>
      </c>
      <c r="W21" s="73">
        <v>13265609859.049999</v>
      </c>
      <c r="X21" s="73">
        <v>1013676794.72</v>
      </c>
      <c r="Y21" s="73">
        <v>1013676794.72</v>
      </c>
      <c r="Z21" s="73">
        <v>1013676794.72</v>
      </c>
      <c r="AA21" s="73">
        <v>1013676794.72</v>
      </c>
      <c r="AB21" s="76"/>
    </row>
    <row r="22" spans="1:28" s="68" customFormat="1" ht="24" x14ac:dyDescent="0.2">
      <c r="A22" s="70" t="s">
        <v>32</v>
      </c>
      <c r="B22" s="71" t="s">
        <v>33</v>
      </c>
      <c r="C22" s="72" t="s">
        <v>77</v>
      </c>
      <c r="D22" s="70" t="s">
        <v>35</v>
      </c>
      <c r="E22" s="70" t="s">
        <v>78</v>
      </c>
      <c r="F22" s="70" t="s">
        <v>36</v>
      </c>
      <c r="G22" s="70"/>
      <c r="H22" s="70"/>
      <c r="I22" s="70"/>
      <c r="J22" s="70"/>
      <c r="K22" s="70"/>
      <c r="L22" s="70"/>
      <c r="M22" s="70" t="s">
        <v>37</v>
      </c>
      <c r="N22" s="70" t="s">
        <v>38</v>
      </c>
      <c r="O22" s="70" t="s">
        <v>39</v>
      </c>
      <c r="P22" s="71" t="s">
        <v>79</v>
      </c>
      <c r="Q22" s="73">
        <v>132000000</v>
      </c>
      <c r="R22" s="73">
        <v>0</v>
      </c>
      <c r="S22" s="73">
        <v>3761370</v>
      </c>
      <c r="T22" s="73">
        <v>128238630</v>
      </c>
      <c r="U22" s="73">
        <v>0</v>
      </c>
      <c r="V22" s="73">
        <v>115747073</v>
      </c>
      <c r="W22" s="73">
        <v>12491557</v>
      </c>
      <c r="X22" s="73">
        <v>115747073</v>
      </c>
      <c r="Y22" s="73">
        <v>115747073</v>
      </c>
      <c r="Z22" s="73">
        <v>115747073</v>
      </c>
      <c r="AA22" s="73">
        <v>115747073</v>
      </c>
      <c r="AB22" s="77"/>
    </row>
    <row r="23" spans="1:28" s="68" customFormat="1" ht="24" x14ac:dyDescent="0.2">
      <c r="A23" s="70" t="s">
        <v>32</v>
      </c>
      <c r="B23" s="71" t="s">
        <v>33</v>
      </c>
      <c r="C23" s="72" t="s">
        <v>80</v>
      </c>
      <c r="D23" s="70" t="s">
        <v>35</v>
      </c>
      <c r="E23" s="70" t="s">
        <v>78</v>
      </c>
      <c r="F23" s="70" t="s">
        <v>48</v>
      </c>
      <c r="G23" s="70" t="s">
        <v>36</v>
      </c>
      <c r="H23" s="70"/>
      <c r="I23" s="70"/>
      <c r="J23" s="70"/>
      <c r="K23" s="70"/>
      <c r="L23" s="70"/>
      <c r="M23" s="70" t="s">
        <v>37</v>
      </c>
      <c r="N23" s="70" t="s">
        <v>38</v>
      </c>
      <c r="O23" s="70" t="s">
        <v>39</v>
      </c>
      <c r="P23" s="71" t="s">
        <v>81</v>
      </c>
      <c r="Q23" s="73">
        <v>0</v>
      </c>
      <c r="R23" s="73">
        <v>3761370</v>
      </c>
      <c r="S23" s="73">
        <v>3761370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7"/>
    </row>
    <row r="24" spans="1:28" s="68" customFormat="1" ht="24" x14ac:dyDescent="0.2">
      <c r="A24" s="70" t="s">
        <v>32</v>
      </c>
      <c r="B24" s="71" t="s">
        <v>33</v>
      </c>
      <c r="C24" s="72" t="s">
        <v>80</v>
      </c>
      <c r="D24" s="70" t="s">
        <v>35</v>
      </c>
      <c r="E24" s="70" t="s">
        <v>78</v>
      </c>
      <c r="F24" s="70" t="s">
        <v>48</v>
      </c>
      <c r="G24" s="70" t="s">
        <v>36</v>
      </c>
      <c r="H24" s="70"/>
      <c r="I24" s="70"/>
      <c r="J24" s="70"/>
      <c r="K24" s="70"/>
      <c r="L24" s="70"/>
      <c r="M24" s="70" t="s">
        <v>37</v>
      </c>
      <c r="N24" s="70" t="s">
        <v>38</v>
      </c>
      <c r="O24" s="70" t="s">
        <v>54</v>
      </c>
      <c r="P24" s="71" t="s">
        <v>81</v>
      </c>
      <c r="Q24" s="73">
        <v>0</v>
      </c>
      <c r="R24" s="73">
        <v>3761370</v>
      </c>
      <c r="S24" s="73">
        <v>0</v>
      </c>
      <c r="T24" s="73">
        <v>3761370</v>
      </c>
      <c r="U24" s="73">
        <v>0</v>
      </c>
      <c r="V24" s="73">
        <v>3761370</v>
      </c>
      <c r="W24" s="73">
        <v>0</v>
      </c>
      <c r="X24" s="73">
        <v>3761370</v>
      </c>
      <c r="Y24" s="73">
        <v>3761370</v>
      </c>
      <c r="Z24" s="73">
        <v>3761370</v>
      </c>
      <c r="AA24" s="73">
        <v>3761370</v>
      </c>
      <c r="AB24" s="77"/>
    </row>
    <row r="25" spans="1:28" s="68" customFormat="1" ht="24" x14ac:dyDescent="0.2">
      <c r="A25" s="70" t="s">
        <v>32</v>
      </c>
      <c r="B25" s="71" t="s">
        <v>33</v>
      </c>
      <c r="C25" s="72" t="s">
        <v>80</v>
      </c>
      <c r="D25" s="70" t="s">
        <v>35</v>
      </c>
      <c r="E25" s="70" t="s">
        <v>78</v>
      </c>
      <c r="F25" s="70" t="s">
        <v>48</v>
      </c>
      <c r="G25" s="70" t="s">
        <v>36</v>
      </c>
      <c r="H25" s="70"/>
      <c r="I25" s="70"/>
      <c r="J25" s="70"/>
      <c r="K25" s="70"/>
      <c r="L25" s="70"/>
      <c r="M25" s="70" t="s">
        <v>37</v>
      </c>
      <c r="N25" s="70" t="s">
        <v>53</v>
      </c>
      <c r="O25" s="70" t="s">
        <v>54</v>
      </c>
      <c r="P25" s="71" t="s">
        <v>81</v>
      </c>
      <c r="Q25" s="73">
        <v>445500000</v>
      </c>
      <c r="R25" s="73">
        <v>0</v>
      </c>
      <c r="S25" s="73">
        <v>0</v>
      </c>
      <c r="T25" s="73">
        <v>445500000</v>
      </c>
      <c r="U25" s="73">
        <v>0</v>
      </c>
      <c r="V25" s="73">
        <v>445500000</v>
      </c>
      <c r="W25" s="73">
        <v>0</v>
      </c>
      <c r="X25" s="73">
        <v>445500000</v>
      </c>
      <c r="Y25" s="73">
        <v>445500000</v>
      </c>
      <c r="Z25" s="73">
        <v>445500000</v>
      </c>
      <c r="AA25" s="73">
        <v>445500000</v>
      </c>
      <c r="AB25" s="77"/>
    </row>
    <row r="26" spans="1:28" s="68" customFormat="1" ht="48" x14ac:dyDescent="0.2">
      <c r="A26" s="70" t="s">
        <v>32</v>
      </c>
      <c r="B26" s="71" t="s">
        <v>33</v>
      </c>
      <c r="C26" s="72" t="s">
        <v>82</v>
      </c>
      <c r="D26" s="70" t="s">
        <v>83</v>
      </c>
      <c r="E26" s="70" t="s">
        <v>84</v>
      </c>
      <c r="F26" s="70" t="s">
        <v>85</v>
      </c>
      <c r="G26" s="70" t="s">
        <v>86</v>
      </c>
      <c r="H26" s="70" t="s">
        <v>87</v>
      </c>
      <c r="I26" s="70"/>
      <c r="J26" s="70"/>
      <c r="K26" s="70"/>
      <c r="L26" s="70"/>
      <c r="M26" s="70" t="s">
        <v>37</v>
      </c>
      <c r="N26" s="70" t="s">
        <v>55</v>
      </c>
      <c r="O26" s="70" t="s">
        <v>39</v>
      </c>
      <c r="P26" s="71" t="s">
        <v>88</v>
      </c>
      <c r="Q26" s="73">
        <v>1000000000</v>
      </c>
      <c r="R26" s="73">
        <v>0</v>
      </c>
      <c r="S26" s="73">
        <v>0</v>
      </c>
      <c r="T26" s="73">
        <v>1000000000</v>
      </c>
      <c r="U26" s="73">
        <v>0</v>
      </c>
      <c r="V26" s="73">
        <v>1000000000</v>
      </c>
      <c r="W26" s="73">
        <v>0</v>
      </c>
      <c r="X26" s="73">
        <v>964071103</v>
      </c>
      <c r="Y26" s="73">
        <v>776013792</v>
      </c>
      <c r="Z26" s="73">
        <v>776013792</v>
      </c>
      <c r="AA26" s="73">
        <v>776013792</v>
      </c>
      <c r="AB26" s="78"/>
    </row>
    <row r="27" spans="1:28" s="68" customFormat="1" ht="72" x14ac:dyDescent="0.2">
      <c r="A27" s="70" t="s">
        <v>32</v>
      </c>
      <c r="B27" s="71" t="s">
        <v>33</v>
      </c>
      <c r="C27" s="72" t="s">
        <v>89</v>
      </c>
      <c r="D27" s="70" t="s">
        <v>83</v>
      </c>
      <c r="E27" s="70" t="s">
        <v>90</v>
      </c>
      <c r="F27" s="70" t="s">
        <v>85</v>
      </c>
      <c r="G27" s="70" t="s">
        <v>91</v>
      </c>
      <c r="H27" s="70" t="s">
        <v>92</v>
      </c>
      <c r="I27" s="70"/>
      <c r="J27" s="70"/>
      <c r="K27" s="70"/>
      <c r="L27" s="70"/>
      <c r="M27" s="70" t="s">
        <v>37</v>
      </c>
      <c r="N27" s="70" t="s">
        <v>93</v>
      </c>
      <c r="O27" s="70" t="s">
        <v>39</v>
      </c>
      <c r="P27" s="71" t="s">
        <v>94</v>
      </c>
      <c r="Q27" s="73">
        <v>10566895960</v>
      </c>
      <c r="R27" s="73">
        <v>0</v>
      </c>
      <c r="S27" s="73">
        <v>0</v>
      </c>
      <c r="T27" s="73">
        <v>10566895960</v>
      </c>
      <c r="U27" s="73">
        <v>0</v>
      </c>
      <c r="V27" s="73">
        <v>7372899380</v>
      </c>
      <c r="W27" s="73">
        <v>3193996580</v>
      </c>
      <c r="X27" s="73">
        <v>6825399383</v>
      </c>
      <c r="Y27" s="73">
        <v>3304455609.5999999</v>
      </c>
      <c r="Z27" s="73">
        <v>3304455609.5999999</v>
      </c>
      <c r="AA27" s="73">
        <v>3304455609.5999999</v>
      </c>
      <c r="AB27" s="78"/>
    </row>
    <row r="28" spans="1:28" s="68" customFormat="1" ht="72" x14ac:dyDescent="0.2">
      <c r="A28" s="70" t="s">
        <v>32</v>
      </c>
      <c r="B28" s="71" t="s">
        <v>33</v>
      </c>
      <c r="C28" s="72" t="s">
        <v>95</v>
      </c>
      <c r="D28" s="70" t="s">
        <v>83</v>
      </c>
      <c r="E28" s="70" t="s">
        <v>90</v>
      </c>
      <c r="F28" s="70" t="s">
        <v>85</v>
      </c>
      <c r="G28" s="70" t="s">
        <v>96</v>
      </c>
      <c r="H28" s="70" t="s">
        <v>97</v>
      </c>
      <c r="I28" s="70"/>
      <c r="J28" s="70"/>
      <c r="K28" s="70"/>
      <c r="L28" s="70"/>
      <c r="M28" s="70" t="s">
        <v>37</v>
      </c>
      <c r="N28" s="70" t="s">
        <v>55</v>
      </c>
      <c r="O28" s="70" t="s">
        <v>39</v>
      </c>
      <c r="P28" s="71" t="s">
        <v>98</v>
      </c>
      <c r="Q28" s="73">
        <v>4000000000</v>
      </c>
      <c r="R28" s="73">
        <v>0</v>
      </c>
      <c r="S28" s="73">
        <v>0</v>
      </c>
      <c r="T28" s="73">
        <v>4000000000</v>
      </c>
      <c r="U28" s="73">
        <v>0</v>
      </c>
      <c r="V28" s="73">
        <v>3990838752</v>
      </c>
      <c r="W28" s="73">
        <v>9161248</v>
      </c>
      <c r="X28" s="73">
        <v>3971975253</v>
      </c>
      <c r="Y28" s="73">
        <v>2056312778</v>
      </c>
      <c r="Z28" s="73">
        <v>2056312778</v>
      </c>
      <c r="AA28" s="73">
        <v>2056312778</v>
      </c>
      <c r="AB28" s="78"/>
    </row>
    <row r="29" spans="1:28" s="68" customFormat="1" ht="48" x14ac:dyDescent="0.2">
      <c r="A29" s="70" t="s">
        <v>32</v>
      </c>
      <c r="B29" s="71" t="s">
        <v>33</v>
      </c>
      <c r="C29" s="72" t="s">
        <v>99</v>
      </c>
      <c r="D29" s="70" t="s">
        <v>83</v>
      </c>
      <c r="E29" s="70" t="s">
        <v>90</v>
      </c>
      <c r="F29" s="70" t="s">
        <v>85</v>
      </c>
      <c r="G29" s="70" t="s">
        <v>100</v>
      </c>
      <c r="H29" s="70" t="s">
        <v>87</v>
      </c>
      <c r="I29" s="70"/>
      <c r="J29" s="70"/>
      <c r="K29" s="70"/>
      <c r="L29" s="70"/>
      <c r="M29" s="70" t="s">
        <v>37</v>
      </c>
      <c r="N29" s="70" t="s">
        <v>55</v>
      </c>
      <c r="O29" s="70" t="s">
        <v>39</v>
      </c>
      <c r="P29" s="71" t="s">
        <v>88</v>
      </c>
      <c r="Q29" s="73">
        <v>3040000000</v>
      </c>
      <c r="R29" s="73">
        <v>0</v>
      </c>
      <c r="S29" s="73">
        <v>0</v>
      </c>
      <c r="T29" s="73">
        <v>3040000000</v>
      </c>
      <c r="U29" s="73">
        <v>0</v>
      </c>
      <c r="V29" s="73">
        <v>3039616667</v>
      </c>
      <c r="W29" s="73">
        <v>383333</v>
      </c>
      <c r="X29" s="73">
        <v>3025272217</v>
      </c>
      <c r="Y29" s="73">
        <v>1486445616</v>
      </c>
      <c r="Z29" s="73">
        <v>1486445616</v>
      </c>
      <c r="AA29" s="73">
        <v>1486445616</v>
      </c>
      <c r="AB29" s="78"/>
    </row>
    <row r="30" spans="1:28" s="68" customFormat="1" ht="48" x14ac:dyDescent="0.2">
      <c r="A30" s="70" t="s">
        <v>32</v>
      </c>
      <c r="B30" s="71" t="s">
        <v>33</v>
      </c>
      <c r="C30" s="72" t="s">
        <v>101</v>
      </c>
      <c r="D30" s="70" t="s">
        <v>83</v>
      </c>
      <c r="E30" s="70" t="s">
        <v>90</v>
      </c>
      <c r="F30" s="70" t="s">
        <v>85</v>
      </c>
      <c r="G30" s="70" t="s">
        <v>102</v>
      </c>
      <c r="H30" s="70" t="s">
        <v>103</v>
      </c>
      <c r="I30" s="70"/>
      <c r="J30" s="70"/>
      <c r="K30" s="70"/>
      <c r="L30" s="70"/>
      <c r="M30" s="70" t="s">
        <v>37</v>
      </c>
      <c r="N30" s="70" t="s">
        <v>104</v>
      </c>
      <c r="O30" s="70" t="s">
        <v>54</v>
      </c>
      <c r="P30" s="71" t="s">
        <v>105</v>
      </c>
      <c r="Q30" s="73">
        <v>128000000</v>
      </c>
      <c r="R30" s="73">
        <v>0</v>
      </c>
      <c r="S30" s="73">
        <v>0</v>
      </c>
      <c r="T30" s="73">
        <v>128000000</v>
      </c>
      <c r="U30" s="73">
        <v>0</v>
      </c>
      <c r="V30" s="73">
        <v>128000000</v>
      </c>
      <c r="W30" s="73">
        <v>0</v>
      </c>
      <c r="X30" s="73">
        <v>128000000</v>
      </c>
      <c r="Y30" s="73">
        <v>112800000</v>
      </c>
      <c r="Z30" s="73">
        <v>112800000</v>
      </c>
      <c r="AA30" s="73">
        <v>112800000</v>
      </c>
      <c r="AB30" s="78"/>
    </row>
    <row r="31" spans="1:28" s="68" customFormat="1" ht="48" x14ac:dyDescent="0.2">
      <c r="A31" s="70" t="s">
        <v>32</v>
      </c>
      <c r="B31" s="71" t="s">
        <v>33</v>
      </c>
      <c r="C31" s="72" t="s">
        <v>101</v>
      </c>
      <c r="D31" s="70" t="s">
        <v>83</v>
      </c>
      <c r="E31" s="70" t="s">
        <v>90</v>
      </c>
      <c r="F31" s="70" t="s">
        <v>85</v>
      </c>
      <c r="G31" s="70" t="s">
        <v>102</v>
      </c>
      <c r="H31" s="70" t="s">
        <v>103</v>
      </c>
      <c r="I31" s="70"/>
      <c r="J31" s="70"/>
      <c r="K31" s="70"/>
      <c r="L31" s="70"/>
      <c r="M31" s="70" t="s">
        <v>37</v>
      </c>
      <c r="N31" s="70" t="s">
        <v>55</v>
      </c>
      <c r="O31" s="70" t="s">
        <v>39</v>
      </c>
      <c r="P31" s="71" t="s">
        <v>105</v>
      </c>
      <c r="Q31" s="73">
        <v>6700000000</v>
      </c>
      <c r="R31" s="73">
        <v>0</v>
      </c>
      <c r="S31" s="73">
        <v>0</v>
      </c>
      <c r="T31" s="73">
        <v>6700000000</v>
      </c>
      <c r="U31" s="73">
        <v>0</v>
      </c>
      <c r="V31" s="73">
        <v>6436315378</v>
      </c>
      <c r="W31" s="73">
        <v>263684622</v>
      </c>
      <c r="X31" s="73">
        <v>5933265677.7200003</v>
      </c>
      <c r="Y31" s="73">
        <v>2185243841.5999999</v>
      </c>
      <c r="Z31" s="73">
        <v>2185243841.5999999</v>
      </c>
      <c r="AA31" s="73">
        <v>2185243841.5999999</v>
      </c>
      <c r="AB31" s="78"/>
    </row>
    <row r="32" spans="1:28" s="68" customFormat="1" ht="84" x14ac:dyDescent="0.2">
      <c r="A32" s="70" t="s">
        <v>32</v>
      </c>
      <c r="B32" s="71" t="s">
        <v>33</v>
      </c>
      <c r="C32" s="72" t="s">
        <v>106</v>
      </c>
      <c r="D32" s="70" t="s">
        <v>83</v>
      </c>
      <c r="E32" s="70" t="s">
        <v>90</v>
      </c>
      <c r="F32" s="70" t="s">
        <v>85</v>
      </c>
      <c r="G32" s="70" t="s">
        <v>107</v>
      </c>
      <c r="H32" s="70" t="s">
        <v>108</v>
      </c>
      <c r="I32" s="70"/>
      <c r="J32" s="70"/>
      <c r="K32" s="70"/>
      <c r="L32" s="70"/>
      <c r="M32" s="70" t="s">
        <v>37</v>
      </c>
      <c r="N32" s="70" t="s">
        <v>55</v>
      </c>
      <c r="O32" s="70" t="s">
        <v>39</v>
      </c>
      <c r="P32" s="71" t="s">
        <v>109</v>
      </c>
      <c r="Q32" s="73">
        <v>3000000000</v>
      </c>
      <c r="R32" s="73">
        <v>0</v>
      </c>
      <c r="S32" s="73">
        <v>0</v>
      </c>
      <c r="T32" s="73">
        <v>3000000000</v>
      </c>
      <c r="U32" s="73">
        <v>0</v>
      </c>
      <c r="V32" s="73">
        <v>2999333334</v>
      </c>
      <c r="W32" s="73">
        <v>666666</v>
      </c>
      <c r="X32" s="73">
        <v>2999216738</v>
      </c>
      <c r="Y32" s="73">
        <v>1874208797</v>
      </c>
      <c r="Z32" s="73">
        <v>1874208797</v>
      </c>
      <c r="AA32" s="73">
        <v>1874208797</v>
      </c>
      <c r="AB32" s="78"/>
    </row>
    <row r="33" spans="1:28" s="68" customFormat="1" ht="60" x14ac:dyDescent="0.2">
      <c r="A33" s="70" t="s">
        <v>32</v>
      </c>
      <c r="B33" s="71" t="s">
        <v>33</v>
      </c>
      <c r="C33" s="72" t="s">
        <v>110</v>
      </c>
      <c r="D33" s="70" t="s">
        <v>83</v>
      </c>
      <c r="E33" s="70" t="s">
        <v>90</v>
      </c>
      <c r="F33" s="70" t="s">
        <v>85</v>
      </c>
      <c r="G33" s="70" t="s">
        <v>111</v>
      </c>
      <c r="H33" s="70" t="s">
        <v>112</v>
      </c>
      <c r="I33" s="70"/>
      <c r="J33" s="70"/>
      <c r="K33" s="70"/>
      <c r="L33" s="70"/>
      <c r="M33" s="70" t="s">
        <v>37</v>
      </c>
      <c r="N33" s="70" t="s">
        <v>38</v>
      </c>
      <c r="O33" s="70" t="s">
        <v>39</v>
      </c>
      <c r="P33" s="71" t="s">
        <v>113</v>
      </c>
      <c r="Q33" s="73">
        <v>7162833924</v>
      </c>
      <c r="R33" s="73">
        <v>0</v>
      </c>
      <c r="S33" s="73">
        <v>0</v>
      </c>
      <c r="T33" s="73">
        <v>7162833924</v>
      </c>
      <c r="U33" s="73">
        <v>0</v>
      </c>
      <c r="V33" s="73">
        <v>7162033924</v>
      </c>
      <c r="W33" s="73">
        <v>800000</v>
      </c>
      <c r="X33" s="73">
        <v>7162033924</v>
      </c>
      <c r="Y33" s="73">
        <v>2981183090</v>
      </c>
      <c r="Z33" s="73">
        <v>2981183090</v>
      </c>
      <c r="AA33" s="73">
        <v>2981183090</v>
      </c>
      <c r="AB33" s="78"/>
    </row>
    <row r="34" spans="1:28" s="68" customFormat="1" ht="60" x14ac:dyDescent="0.2">
      <c r="A34" s="70" t="s">
        <v>32</v>
      </c>
      <c r="B34" s="71" t="s">
        <v>33</v>
      </c>
      <c r="C34" s="72" t="s">
        <v>110</v>
      </c>
      <c r="D34" s="70" t="s">
        <v>83</v>
      </c>
      <c r="E34" s="70" t="s">
        <v>90</v>
      </c>
      <c r="F34" s="70" t="s">
        <v>85</v>
      </c>
      <c r="G34" s="70" t="s">
        <v>111</v>
      </c>
      <c r="H34" s="70" t="s">
        <v>112</v>
      </c>
      <c r="I34" s="70"/>
      <c r="J34" s="70"/>
      <c r="K34" s="70"/>
      <c r="L34" s="70"/>
      <c r="M34" s="70" t="s">
        <v>37</v>
      </c>
      <c r="N34" s="70" t="s">
        <v>55</v>
      </c>
      <c r="O34" s="70" t="s">
        <v>39</v>
      </c>
      <c r="P34" s="71" t="s">
        <v>113</v>
      </c>
      <c r="Q34" s="73">
        <v>8479000000</v>
      </c>
      <c r="R34" s="73">
        <v>0</v>
      </c>
      <c r="S34" s="73">
        <v>0</v>
      </c>
      <c r="T34" s="73">
        <v>8479000000</v>
      </c>
      <c r="U34" s="73">
        <v>0</v>
      </c>
      <c r="V34" s="73">
        <v>8201083700</v>
      </c>
      <c r="W34" s="73">
        <v>277916300</v>
      </c>
      <c r="X34" s="73">
        <v>8178488884</v>
      </c>
      <c r="Y34" s="73">
        <v>3689156643</v>
      </c>
      <c r="Z34" s="73">
        <v>3689156643</v>
      </c>
      <c r="AA34" s="73">
        <v>3689156643</v>
      </c>
      <c r="AB34" s="78"/>
    </row>
    <row r="35" spans="1:28" s="68" customFormat="1" ht="72" x14ac:dyDescent="0.2">
      <c r="A35" s="70" t="s">
        <v>32</v>
      </c>
      <c r="B35" s="71" t="s">
        <v>33</v>
      </c>
      <c r="C35" s="72" t="s">
        <v>114</v>
      </c>
      <c r="D35" s="70" t="s">
        <v>83</v>
      </c>
      <c r="E35" s="70" t="s">
        <v>115</v>
      </c>
      <c r="F35" s="70" t="s">
        <v>85</v>
      </c>
      <c r="G35" s="70" t="s">
        <v>116</v>
      </c>
      <c r="H35" s="70" t="s">
        <v>117</v>
      </c>
      <c r="I35" s="70"/>
      <c r="J35" s="70"/>
      <c r="K35" s="70"/>
      <c r="L35" s="70"/>
      <c r="M35" s="70" t="s">
        <v>37</v>
      </c>
      <c r="N35" s="70" t="s">
        <v>55</v>
      </c>
      <c r="O35" s="70" t="s">
        <v>39</v>
      </c>
      <c r="P35" s="71" t="s">
        <v>98</v>
      </c>
      <c r="Q35" s="73">
        <v>4873000000</v>
      </c>
      <c r="R35" s="73">
        <v>0</v>
      </c>
      <c r="S35" s="73">
        <v>0</v>
      </c>
      <c r="T35" s="73">
        <v>4873000000</v>
      </c>
      <c r="U35" s="73">
        <v>0</v>
      </c>
      <c r="V35" s="73">
        <v>3258864203</v>
      </c>
      <c r="W35" s="73">
        <v>1614135797</v>
      </c>
      <c r="X35" s="73">
        <v>3069282706</v>
      </c>
      <c r="Y35" s="73">
        <v>1609265724</v>
      </c>
      <c r="Z35" s="73">
        <v>1609265724</v>
      </c>
      <c r="AA35" s="73">
        <v>1609265724</v>
      </c>
      <c r="AB35" s="78"/>
    </row>
    <row r="36" spans="1:28" s="68" customFormat="1" ht="48" x14ac:dyDescent="0.2">
      <c r="A36" s="70" t="s">
        <v>32</v>
      </c>
      <c r="B36" s="71" t="s">
        <v>33</v>
      </c>
      <c r="C36" s="72" t="s">
        <v>118</v>
      </c>
      <c r="D36" s="70" t="s">
        <v>83</v>
      </c>
      <c r="E36" s="70" t="s">
        <v>119</v>
      </c>
      <c r="F36" s="70" t="s">
        <v>85</v>
      </c>
      <c r="G36" s="70" t="s">
        <v>120</v>
      </c>
      <c r="H36" s="70" t="s">
        <v>121</v>
      </c>
      <c r="I36" s="70"/>
      <c r="J36" s="70"/>
      <c r="K36" s="70"/>
      <c r="L36" s="70"/>
      <c r="M36" s="70" t="s">
        <v>37</v>
      </c>
      <c r="N36" s="70" t="s">
        <v>38</v>
      </c>
      <c r="O36" s="70" t="s">
        <v>39</v>
      </c>
      <c r="P36" s="71" t="s">
        <v>122</v>
      </c>
      <c r="Q36" s="73">
        <v>5312455406</v>
      </c>
      <c r="R36" s="73">
        <v>0</v>
      </c>
      <c r="S36" s="73">
        <v>0</v>
      </c>
      <c r="T36" s="73">
        <v>5312455406</v>
      </c>
      <c r="U36" s="73">
        <v>0</v>
      </c>
      <c r="V36" s="73">
        <v>5255295866</v>
      </c>
      <c r="W36" s="73">
        <v>57159540</v>
      </c>
      <c r="X36" s="73">
        <v>5231275587</v>
      </c>
      <c r="Y36" s="73">
        <v>3396965440</v>
      </c>
      <c r="Z36" s="73">
        <v>3396965440</v>
      </c>
      <c r="AA36" s="73">
        <v>3396965440</v>
      </c>
      <c r="AB36" s="78"/>
    </row>
    <row r="37" spans="1:28" s="68" customFormat="1" ht="72" x14ac:dyDescent="0.2">
      <c r="A37" s="70" t="s">
        <v>32</v>
      </c>
      <c r="B37" s="71" t="s">
        <v>33</v>
      </c>
      <c r="C37" s="72" t="s">
        <v>123</v>
      </c>
      <c r="D37" s="70" t="s">
        <v>83</v>
      </c>
      <c r="E37" s="70" t="s">
        <v>124</v>
      </c>
      <c r="F37" s="70" t="s">
        <v>85</v>
      </c>
      <c r="G37" s="70" t="s">
        <v>125</v>
      </c>
      <c r="H37" s="70" t="s">
        <v>126</v>
      </c>
      <c r="I37" s="70"/>
      <c r="J37" s="70"/>
      <c r="K37" s="70"/>
      <c r="L37" s="70"/>
      <c r="M37" s="70" t="s">
        <v>37</v>
      </c>
      <c r="N37" s="70" t="s">
        <v>55</v>
      </c>
      <c r="O37" s="70" t="s">
        <v>39</v>
      </c>
      <c r="P37" s="71" t="s">
        <v>127</v>
      </c>
      <c r="Q37" s="73">
        <v>1120000000</v>
      </c>
      <c r="R37" s="73">
        <v>0</v>
      </c>
      <c r="S37" s="73">
        <v>0</v>
      </c>
      <c r="T37" s="73">
        <v>1120000000</v>
      </c>
      <c r="U37" s="73">
        <v>0</v>
      </c>
      <c r="V37" s="73">
        <v>1120000000</v>
      </c>
      <c r="W37" s="73">
        <v>0</v>
      </c>
      <c r="X37" s="73">
        <v>1120000000</v>
      </c>
      <c r="Y37" s="73">
        <v>948857000</v>
      </c>
      <c r="Z37" s="73">
        <v>948857000</v>
      </c>
      <c r="AA37" s="73">
        <v>948857000</v>
      </c>
      <c r="AB37" s="78"/>
    </row>
    <row r="38" spans="1:28" s="68" customFormat="1" ht="72" x14ac:dyDescent="0.2">
      <c r="A38" s="70" t="s">
        <v>32</v>
      </c>
      <c r="B38" s="71" t="s">
        <v>33</v>
      </c>
      <c r="C38" s="72" t="s">
        <v>128</v>
      </c>
      <c r="D38" s="70" t="s">
        <v>83</v>
      </c>
      <c r="E38" s="70" t="s">
        <v>124</v>
      </c>
      <c r="F38" s="70" t="s">
        <v>85</v>
      </c>
      <c r="G38" s="70" t="s">
        <v>125</v>
      </c>
      <c r="H38" s="70" t="s">
        <v>129</v>
      </c>
      <c r="I38" s="70"/>
      <c r="J38" s="70"/>
      <c r="K38" s="70"/>
      <c r="L38" s="70"/>
      <c r="M38" s="70" t="s">
        <v>37</v>
      </c>
      <c r="N38" s="70" t="s">
        <v>55</v>
      </c>
      <c r="O38" s="70" t="s">
        <v>39</v>
      </c>
      <c r="P38" s="71" t="s">
        <v>130</v>
      </c>
      <c r="Q38" s="73">
        <v>2630000000</v>
      </c>
      <c r="R38" s="73">
        <v>0</v>
      </c>
      <c r="S38" s="73">
        <v>0</v>
      </c>
      <c r="T38" s="73">
        <v>2630000000</v>
      </c>
      <c r="U38" s="73">
        <v>0</v>
      </c>
      <c r="V38" s="73">
        <v>2584540000</v>
      </c>
      <c r="W38" s="73">
        <v>45460000</v>
      </c>
      <c r="X38" s="73">
        <v>2493621333</v>
      </c>
      <c r="Y38" s="73">
        <v>1641852786</v>
      </c>
      <c r="Z38" s="73">
        <v>1641852786</v>
      </c>
      <c r="AA38" s="73">
        <v>1641852786</v>
      </c>
      <c r="AB38" s="78"/>
    </row>
    <row r="39" spans="1:28" s="68" customFormat="1" ht="84" x14ac:dyDescent="0.2">
      <c r="A39" s="70" t="s">
        <v>32</v>
      </c>
      <c r="B39" s="71" t="s">
        <v>33</v>
      </c>
      <c r="C39" s="72" t="s">
        <v>131</v>
      </c>
      <c r="D39" s="70" t="s">
        <v>83</v>
      </c>
      <c r="E39" s="70" t="s">
        <v>124</v>
      </c>
      <c r="F39" s="70" t="s">
        <v>85</v>
      </c>
      <c r="G39" s="70" t="s">
        <v>125</v>
      </c>
      <c r="H39" s="70" t="s">
        <v>132</v>
      </c>
      <c r="I39" s="70"/>
      <c r="J39" s="70"/>
      <c r="K39" s="70"/>
      <c r="L39" s="70"/>
      <c r="M39" s="70" t="s">
        <v>37</v>
      </c>
      <c r="N39" s="70" t="s">
        <v>55</v>
      </c>
      <c r="O39" s="70" t="s">
        <v>39</v>
      </c>
      <c r="P39" s="71" t="s">
        <v>133</v>
      </c>
      <c r="Q39" s="73">
        <v>250000000</v>
      </c>
      <c r="R39" s="73">
        <v>0</v>
      </c>
      <c r="S39" s="73">
        <v>0</v>
      </c>
      <c r="T39" s="73">
        <v>250000000</v>
      </c>
      <c r="U39" s="73">
        <v>0</v>
      </c>
      <c r="V39" s="73">
        <v>233390000</v>
      </c>
      <c r="W39" s="73">
        <v>16610000</v>
      </c>
      <c r="X39" s="73">
        <v>233390000</v>
      </c>
      <c r="Y39" s="73">
        <v>160803334</v>
      </c>
      <c r="Z39" s="73">
        <v>160803334</v>
      </c>
      <c r="AA39" s="73">
        <v>160803334</v>
      </c>
      <c r="AB39" s="78"/>
    </row>
    <row r="40" spans="1:28" s="68" customFormat="1" ht="60" x14ac:dyDescent="0.2">
      <c r="A40" s="70" t="s">
        <v>32</v>
      </c>
      <c r="B40" s="71" t="s">
        <v>33</v>
      </c>
      <c r="C40" s="72" t="s">
        <v>134</v>
      </c>
      <c r="D40" s="70" t="s">
        <v>83</v>
      </c>
      <c r="E40" s="70" t="s">
        <v>124</v>
      </c>
      <c r="F40" s="70" t="s">
        <v>85</v>
      </c>
      <c r="G40" s="70" t="s">
        <v>53</v>
      </c>
      <c r="H40" s="70" t="s">
        <v>135</v>
      </c>
      <c r="I40" s="70"/>
      <c r="J40" s="70"/>
      <c r="K40" s="70"/>
      <c r="L40" s="70"/>
      <c r="M40" s="70" t="s">
        <v>37</v>
      </c>
      <c r="N40" s="70" t="s">
        <v>55</v>
      </c>
      <c r="O40" s="70" t="s">
        <v>39</v>
      </c>
      <c r="P40" s="71" t="s">
        <v>136</v>
      </c>
      <c r="Q40" s="73">
        <v>4638000000</v>
      </c>
      <c r="R40" s="73">
        <v>0</v>
      </c>
      <c r="S40" s="73">
        <v>0</v>
      </c>
      <c r="T40" s="73">
        <v>4638000000</v>
      </c>
      <c r="U40" s="73">
        <v>0</v>
      </c>
      <c r="V40" s="73">
        <v>4394927998</v>
      </c>
      <c r="W40" s="73">
        <v>243072002</v>
      </c>
      <c r="X40" s="73">
        <v>4388009382</v>
      </c>
      <c r="Y40" s="73">
        <v>2557547384</v>
      </c>
      <c r="Z40" s="73">
        <v>2557547384</v>
      </c>
      <c r="AA40" s="73">
        <v>2557547384</v>
      </c>
      <c r="AB40" s="78"/>
    </row>
    <row r="41" spans="1:28" s="68" customFormat="1" ht="60" x14ac:dyDescent="0.2">
      <c r="A41" s="70" t="s">
        <v>32</v>
      </c>
      <c r="B41" s="71" t="s">
        <v>33</v>
      </c>
      <c r="C41" s="72" t="s">
        <v>137</v>
      </c>
      <c r="D41" s="70" t="s">
        <v>83</v>
      </c>
      <c r="E41" s="70" t="s">
        <v>124</v>
      </c>
      <c r="F41" s="70" t="s">
        <v>85</v>
      </c>
      <c r="G41" s="70" t="s">
        <v>53</v>
      </c>
      <c r="H41" s="70" t="s">
        <v>138</v>
      </c>
      <c r="I41" s="70"/>
      <c r="J41" s="70"/>
      <c r="K41" s="70"/>
      <c r="L41" s="70"/>
      <c r="M41" s="70" t="s">
        <v>37</v>
      </c>
      <c r="N41" s="70" t="s">
        <v>55</v>
      </c>
      <c r="O41" s="70" t="s">
        <v>39</v>
      </c>
      <c r="P41" s="71" t="s">
        <v>139</v>
      </c>
      <c r="Q41" s="73">
        <v>1012000000</v>
      </c>
      <c r="R41" s="73">
        <v>0</v>
      </c>
      <c r="S41" s="73">
        <v>0</v>
      </c>
      <c r="T41" s="73">
        <v>1012000000</v>
      </c>
      <c r="U41" s="73">
        <v>0</v>
      </c>
      <c r="V41" s="73">
        <v>1011999990</v>
      </c>
      <c r="W41" s="73">
        <v>10</v>
      </c>
      <c r="X41" s="73">
        <v>966999990</v>
      </c>
      <c r="Y41" s="73">
        <v>637073335</v>
      </c>
      <c r="Z41" s="73">
        <v>637073335</v>
      </c>
      <c r="AA41" s="73">
        <v>637073335</v>
      </c>
      <c r="AB41" s="78"/>
    </row>
    <row r="42" spans="1:28" s="68" customFormat="1" ht="72" x14ac:dyDescent="0.2">
      <c r="A42" s="70" t="s">
        <v>32</v>
      </c>
      <c r="B42" s="71" t="s">
        <v>33</v>
      </c>
      <c r="C42" s="72" t="s">
        <v>140</v>
      </c>
      <c r="D42" s="70" t="s">
        <v>83</v>
      </c>
      <c r="E42" s="70" t="s">
        <v>124</v>
      </c>
      <c r="F42" s="70" t="s">
        <v>85</v>
      </c>
      <c r="G42" s="70" t="s">
        <v>53</v>
      </c>
      <c r="H42" s="70" t="s">
        <v>141</v>
      </c>
      <c r="I42" s="70"/>
      <c r="J42" s="70"/>
      <c r="K42" s="70"/>
      <c r="L42" s="70"/>
      <c r="M42" s="70" t="s">
        <v>37</v>
      </c>
      <c r="N42" s="70" t="s">
        <v>55</v>
      </c>
      <c r="O42" s="70" t="s">
        <v>39</v>
      </c>
      <c r="P42" s="71" t="s">
        <v>142</v>
      </c>
      <c r="Q42" s="73">
        <v>350000000</v>
      </c>
      <c r="R42" s="73">
        <v>0</v>
      </c>
      <c r="S42" s="73">
        <v>0</v>
      </c>
      <c r="T42" s="73">
        <v>350000000</v>
      </c>
      <c r="U42" s="73">
        <v>0</v>
      </c>
      <c r="V42" s="73">
        <v>339946666</v>
      </c>
      <c r="W42" s="73">
        <v>10053334</v>
      </c>
      <c r="X42" s="73">
        <v>332829999</v>
      </c>
      <c r="Y42" s="73">
        <v>241677999</v>
      </c>
      <c r="Z42" s="73">
        <v>241677999</v>
      </c>
      <c r="AA42" s="73">
        <v>241677999</v>
      </c>
      <c r="AB42" s="78"/>
    </row>
    <row r="43" spans="1:28" s="68" customFormat="1" ht="84" x14ac:dyDescent="0.2">
      <c r="A43" s="70" t="s">
        <v>32</v>
      </c>
      <c r="B43" s="71" t="s">
        <v>33</v>
      </c>
      <c r="C43" s="72" t="s">
        <v>143</v>
      </c>
      <c r="D43" s="70" t="s">
        <v>83</v>
      </c>
      <c r="E43" s="70" t="s">
        <v>144</v>
      </c>
      <c r="F43" s="70" t="s">
        <v>85</v>
      </c>
      <c r="G43" s="70" t="s">
        <v>145</v>
      </c>
      <c r="H43" s="70" t="s">
        <v>146</v>
      </c>
      <c r="I43" s="70"/>
      <c r="J43" s="70"/>
      <c r="K43" s="70"/>
      <c r="L43" s="70"/>
      <c r="M43" s="70" t="s">
        <v>37</v>
      </c>
      <c r="N43" s="70" t="s">
        <v>38</v>
      </c>
      <c r="O43" s="70" t="s">
        <v>39</v>
      </c>
      <c r="P43" s="71" t="s">
        <v>147</v>
      </c>
      <c r="Q43" s="73">
        <v>2126377536</v>
      </c>
      <c r="R43" s="73">
        <v>0</v>
      </c>
      <c r="S43" s="73">
        <v>0</v>
      </c>
      <c r="T43" s="73">
        <v>2126377536</v>
      </c>
      <c r="U43" s="73">
        <v>0</v>
      </c>
      <c r="V43" s="73">
        <v>1982155619</v>
      </c>
      <c r="W43" s="73">
        <v>144221917</v>
      </c>
      <c r="X43" s="73">
        <v>1781291019</v>
      </c>
      <c r="Y43" s="73">
        <v>770646627</v>
      </c>
      <c r="Z43" s="73">
        <v>770646627</v>
      </c>
      <c r="AA43" s="73">
        <v>770646627</v>
      </c>
      <c r="AB43" s="78"/>
    </row>
    <row r="44" spans="1:28" s="68" customFormat="1" ht="84" x14ac:dyDescent="0.2">
      <c r="A44" s="70" t="s">
        <v>32</v>
      </c>
      <c r="B44" s="71" t="s">
        <v>33</v>
      </c>
      <c r="C44" s="72" t="s">
        <v>143</v>
      </c>
      <c r="D44" s="70" t="s">
        <v>83</v>
      </c>
      <c r="E44" s="70" t="s">
        <v>144</v>
      </c>
      <c r="F44" s="70" t="s">
        <v>85</v>
      </c>
      <c r="G44" s="70" t="s">
        <v>145</v>
      </c>
      <c r="H44" s="70" t="s">
        <v>146</v>
      </c>
      <c r="I44" s="70"/>
      <c r="J44" s="70"/>
      <c r="K44" s="70"/>
      <c r="L44" s="70"/>
      <c r="M44" s="70" t="s">
        <v>37</v>
      </c>
      <c r="N44" s="70" t="s">
        <v>53</v>
      </c>
      <c r="O44" s="70" t="s">
        <v>39</v>
      </c>
      <c r="P44" s="71" t="s">
        <v>147</v>
      </c>
      <c r="Q44" s="73">
        <v>2236528704</v>
      </c>
      <c r="R44" s="73">
        <v>0</v>
      </c>
      <c r="S44" s="73">
        <v>0</v>
      </c>
      <c r="T44" s="73">
        <v>2236528704</v>
      </c>
      <c r="U44" s="73">
        <v>0</v>
      </c>
      <c r="V44" s="73">
        <v>2236528704</v>
      </c>
      <c r="W44" s="73">
        <v>0</v>
      </c>
      <c r="X44" s="73">
        <v>2236528704</v>
      </c>
      <c r="Y44" s="73">
        <v>1706794617</v>
      </c>
      <c r="Z44" s="73">
        <v>1706794617</v>
      </c>
      <c r="AA44" s="73">
        <v>1706794617</v>
      </c>
      <c r="AB44" s="78"/>
    </row>
    <row r="45" spans="1:28" s="68" customFormat="1" ht="60" x14ac:dyDescent="0.2">
      <c r="A45" s="70" t="s">
        <v>32</v>
      </c>
      <c r="B45" s="71" t="s">
        <v>33</v>
      </c>
      <c r="C45" s="72" t="s">
        <v>148</v>
      </c>
      <c r="D45" s="70" t="s">
        <v>83</v>
      </c>
      <c r="E45" s="70" t="s">
        <v>144</v>
      </c>
      <c r="F45" s="70" t="s">
        <v>85</v>
      </c>
      <c r="G45" s="70" t="s">
        <v>38</v>
      </c>
      <c r="H45" s="70" t="s">
        <v>149</v>
      </c>
      <c r="I45" s="70"/>
      <c r="J45" s="70"/>
      <c r="K45" s="70"/>
      <c r="L45" s="70"/>
      <c r="M45" s="70" t="s">
        <v>37</v>
      </c>
      <c r="N45" s="70" t="s">
        <v>55</v>
      </c>
      <c r="O45" s="70" t="s">
        <v>39</v>
      </c>
      <c r="P45" s="71" t="s">
        <v>150</v>
      </c>
      <c r="Q45" s="73">
        <v>4500000000</v>
      </c>
      <c r="R45" s="73">
        <v>0</v>
      </c>
      <c r="S45" s="73">
        <v>0</v>
      </c>
      <c r="T45" s="73">
        <v>4500000000</v>
      </c>
      <c r="U45" s="73">
        <v>0</v>
      </c>
      <c r="V45" s="73">
        <v>4092341264</v>
      </c>
      <c r="W45" s="73">
        <v>407658736</v>
      </c>
      <c r="X45" s="73">
        <v>4005907919</v>
      </c>
      <c r="Y45" s="73">
        <v>2878180428</v>
      </c>
      <c r="Z45" s="73">
        <v>2878180428</v>
      </c>
      <c r="AA45" s="73">
        <v>2878180428</v>
      </c>
      <c r="AB45" s="78"/>
    </row>
    <row r="46" spans="1:28" s="68" customFormat="1" ht="24" x14ac:dyDescent="0.2">
      <c r="A46" s="70" t="s">
        <v>151</v>
      </c>
      <c r="B46" s="71" t="s">
        <v>152</v>
      </c>
      <c r="C46" s="72" t="s">
        <v>34</v>
      </c>
      <c r="D46" s="70" t="s">
        <v>35</v>
      </c>
      <c r="E46" s="70" t="s">
        <v>36</v>
      </c>
      <c r="F46" s="70" t="s">
        <v>36</v>
      </c>
      <c r="G46" s="70" t="s">
        <v>36</v>
      </c>
      <c r="H46" s="70"/>
      <c r="I46" s="70"/>
      <c r="J46" s="70"/>
      <c r="K46" s="70"/>
      <c r="L46" s="70"/>
      <c r="M46" s="70" t="s">
        <v>153</v>
      </c>
      <c r="N46" s="70" t="s">
        <v>102</v>
      </c>
      <c r="O46" s="70" t="s">
        <v>39</v>
      </c>
      <c r="P46" s="71" t="s">
        <v>40</v>
      </c>
      <c r="Q46" s="73">
        <v>158850000000</v>
      </c>
      <c r="R46" s="73">
        <v>6638162899</v>
      </c>
      <c r="S46" s="73">
        <v>0</v>
      </c>
      <c r="T46" s="73">
        <v>165488162899</v>
      </c>
      <c r="U46" s="73">
        <v>0</v>
      </c>
      <c r="V46" s="73">
        <v>137106542300</v>
      </c>
      <c r="W46" s="73">
        <v>28381620599</v>
      </c>
      <c r="X46" s="73">
        <v>137053065513</v>
      </c>
      <c r="Y46" s="73">
        <v>137053065513</v>
      </c>
      <c r="Z46" s="73">
        <v>137053065513</v>
      </c>
      <c r="AA46" s="73">
        <v>137053065513</v>
      </c>
      <c r="AB46" s="79"/>
    </row>
    <row r="47" spans="1:28" s="68" customFormat="1" ht="24" x14ac:dyDescent="0.2">
      <c r="A47" s="70" t="s">
        <v>151</v>
      </c>
      <c r="B47" s="71" t="s">
        <v>152</v>
      </c>
      <c r="C47" s="72" t="s">
        <v>41</v>
      </c>
      <c r="D47" s="70" t="s">
        <v>35</v>
      </c>
      <c r="E47" s="70" t="s">
        <v>36</v>
      </c>
      <c r="F47" s="70" t="s">
        <v>36</v>
      </c>
      <c r="G47" s="70" t="s">
        <v>42</v>
      </c>
      <c r="H47" s="70"/>
      <c r="I47" s="70"/>
      <c r="J47" s="70"/>
      <c r="K47" s="70"/>
      <c r="L47" s="70"/>
      <c r="M47" s="70" t="s">
        <v>153</v>
      </c>
      <c r="N47" s="70" t="s">
        <v>102</v>
      </c>
      <c r="O47" s="70" t="s">
        <v>39</v>
      </c>
      <c r="P47" s="71" t="s">
        <v>43</v>
      </c>
      <c r="Q47" s="73">
        <v>56931600000</v>
      </c>
      <c r="R47" s="73">
        <v>4240001018</v>
      </c>
      <c r="S47" s="73">
        <v>0</v>
      </c>
      <c r="T47" s="73">
        <v>61171601018</v>
      </c>
      <c r="U47" s="73">
        <v>0</v>
      </c>
      <c r="V47" s="73">
        <v>50764263327</v>
      </c>
      <c r="W47" s="73">
        <v>10407337691</v>
      </c>
      <c r="X47" s="73">
        <v>50764263327</v>
      </c>
      <c r="Y47" s="73">
        <v>50764263327</v>
      </c>
      <c r="Z47" s="73">
        <v>47207677627</v>
      </c>
      <c r="AA47" s="73">
        <v>47207677627</v>
      </c>
      <c r="AB47" s="79"/>
    </row>
    <row r="48" spans="1:28" s="68" customFormat="1" ht="36" x14ac:dyDescent="0.2">
      <c r="A48" s="70" t="s">
        <v>151</v>
      </c>
      <c r="B48" s="71" t="s">
        <v>152</v>
      </c>
      <c r="C48" s="72" t="s">
        <v>44</v>
      </c>
      <c r="D48" s="70" t="s">
        <v>35</v>
      </c>
      <c r="E48" s="70" t="s">
        <v>36</v>
      </c>
      <c r="F48" s="70" t="s">
        <v>36</v>
      </c>
      <c r="G48" s="70" t="s">
        <v>45</v>
      </c>
      <c r="H48" s="70"/>
      <c r="I48" s="70"/>
      <c r="J48" s="70"/>
      <c r="K48" s="70"/>
      <c r="L48" s="70"/>
      <c r="M48" s="70" t="s">
        <v>153</v>
      </c>
      <c r="N48" s="70" t="s">
        <v>102</v>
      </c>
      <c r="O48" s="70" t="s">
        <v>39</v>
      </c>
      <c r="P48" s="71" t="s">
        <v>46</v>
      </c>
      <c r="Q48" s="73">
        <v>10281100000</v>
      </c>
      <c r="R48" s="73">
        <v>9530390526</v>
      </c>
      <c r="S48" s="73">
        <v>0</v>
      </c>
      <c r="T48" s="73">
        <v>19811490526</v>
      </c>
      <c r="U48" s="73">
        <v>0</v>
      </c>
      <c r="V48" s="73">
        <v>10883549488</v>
      </c>
      <c r="W48" s="73">
        <v>8927941038</v>
      </c>
      <c r="X48" s="73">
        <v>10866954235</v>
      </c>
      <c r="Y48" s="73">
        <v>10866954235</v>
      </c>
      <c r="Z48" s="73">
        <v>10866954235</v>
      </c>
      <c r="AA48" s="73">
        <v>10866954235</v>
      </c>
      <c r="AB48" s="79"/>
    </row>
    <row r="49" spans="1:28" s="68" customFormat="1" ht="36" x14ac:dyDescent="0.2">
      <c r="A49" s="70" t="s">
        <v>151</v>
      </c>
      <c r="B49" s="71" t="s">
        <v>152</v>
      </c>
      <c r="C49" s="72" t="s">
        <v>47</v>
      </c>
      <c r="D49" s="70" t="s">
        <v>35</v>
      </c>
      <c r="E49" s="70" t="s">
        <v>36</v>
      </c>
      <c r="F49" s="70" t="s">
        <v>36</v>
      </c>
      <c r="G49" s="70" t="s">
        <v>48</v>
      </c>
      <c r="H49" s="70"/>
      <c r="I49" s="70"/>
      <c r="J49" s="70"/>
      <c r="K49" s="70"/>
      <c r="L49" s="70"/>
      <c r="M49" s="70" t="s">
        <v>153</v>
      </c>
      <c r="N49" s="70" t="s">
        <v>102</v>
      </c>
      <c r="O49" s="70" t="s">
        <v>39</v>
      </c>
      <c r="P49" s="71" t="s">
        <v>49</v>
      </c>
      <c r="Q49" s="73">
        <v>11099700000</v>
      </c>
      <c r="R49" s="73">
        <v>0</v>
      </c>
      <c r="S49" s="73">
        <v>11099700000</v>
      </c>
      <c r="T49" s="73">
        <v>0</v>
      </c>
      <c r="U49" s="73">
        <v>0</v>
      </c>
      <c r="V49" s="73">
        <v>0</v>
      </c>
      <c r="W49" s="73">
        <v>0</v>
      </c>
      <c r="X49" s="73">
        <v>0</v>
      </c>
      <c r="Y49" s="73">
        <v>0</v>
      </c>
      <c r="Z49" s="73">
        <v>0</v>
      </c>
      <c r="AA49" s="73">
        <v>0</v>
      </c>
      <c r="AB49" s="79"/>
    </row>
    <row r="50" spans="1:28" s="68" customFormat="1" ht="24" x14ac:dyDescent="0.2">
      <c r="A50" s="70" t="s">
        <v>151</v>
      </c>
      <c r="B50" s="71" t="s">
        <v>152</v>
      </c>
      <c r="C50" s="72" t="s">
        <v>154</v>
      </c>
      <c r="D50" s="70" t="s">
        <v>35</v>
      </c>
      <c r="E50" s="70" t="s">
        <v>36</v>
      </c>
      <c r="F50" s="70" t="s">
        <v>42</v>
      </c>
      <c r="G50" s="70" t="s">
        <v>36</v>
      </c>
      <c r="H50" s="70"/>
      <c r="I50" s="70"/>
      <c r="J50" s="70"/>
      <c r="K50" s="70"/>
      <c r="L50" s="70"/>
      <c r="M50" s="70" t="s">
        <v>153</v>
      </c>
      <c r="N50" s="70" t="s">
        <v>102</v>
      </c>
      <c r="O50" s="70" t="s">
        <v>39</v>
      </c>
      <c r="P50" s="71" t="s">
        <v>40</v>
      </c>
      <c r="Q50" s="73">
        <v>4904300000</v>
      </c>
      <c r="R50" s="73">
        <v>879358408</v>
      </c>
      <c r="S50" s="73">
        <v>361448998</v>
      </c>
      <c r="T50" s="73">
        <v>5422209410</v>
      </c>
      <c r="U50" s="73">
        <v>0</v>
      </c>
      <c r="V50" s="73">
        <v>3996491223</v>
      </c>
      <c r="W50" s="73">
        <v>1425718187</v>
      </c>
      <c r="X50" s="73">
        <v>3996491223</v>
      </c>
      <c r="Y50" s="73">
        <v>3996491223</v>
      </c>
      <c r="Z50" s="73">
        <v>3996491223</v>
      </c>
      <c r="AA50" s="73">
        <v>3996491223</v>
      </c>
      <c r="AB50" s="79"/>
    </row>
    <row r="51" spans="1:28" s="68" customFormat="1" ht="24" x14ac:dyDescent="0.2">
      <c r="A51" s="70" t="s">
        <v>151</v>
      </c>
      <c r="B51" s="71" t="s">
        <v>152</v>
      </c>
      <c r="C51" s="72" t="s">
        <v>155</v>
      </c>
      <c r="D51" s="70" t="s">
        <v>35</v>
      </c>
      <c r="E51" s="70" t="s">
        <v>36</v>
      </c>
      <c r="F51" s="70" t="s">
        <v>42</v>
      </c>
      <c r="G51" s="70" t="s">
        <v>42</v>
      </c>
      <c r="H51" s="70"/>
      <c r="I51" s="70"/>
      <c r="J51" s="70"/>
      <c r="K51" s="70"/>
      <c r="L51" s="70"/>
      <c r="M51" s="70" t="s">
        <v>153</v>
      </c>
      <c r="N51" s="70" t="s">
        <v>102</v>
      </c>
      <c r="O51" s="70" t="s">
        <v>39</v>
      </c>
      <c r="P51" s="71" t="s">
        <v>43</v>
      </c>
      <c r="Q51" s="73">
        <v>1691600000</v>
      </c>
      <c r="R51" s="73">
        <v>206710113</v>
      </c>
      <c r="S51" s="73">
        <v>0</v>
      </c>
      <c r="T51" s="73">
        <v>1898310113</v>
      </c>
      <c r="U51" s="73">
        <v>0</v>
      </c>
      <c r="V51" s="73">
        <v>1536240857</v>
      </c>
      <c r="W51" s="73">
        <v>362069256</v>
      </c>
      <c r="X51" s="73">
        <v>1536240857</v>
      </c>
      <c r="Y51" s="73">
        <v>1536240857</v>
      </c>
      <c r="Z51" s="73">
        <v>1439985057</v>
      </c>
      <c r="AA51" s="73">
        <v>1439985057</v>
      </c>
      <c r="AB51" s="79"/>
    </row>
    <row r="52" spans="1:28" s="68" customFormat="1" ht="36" x14ac:dyDescent="0.2">
      <c r="A52" s="70" t="s">
        <v>151</v>
      </c>
      <c r="B52" s="71" t="s">
        <v>152</v>
      </c>
      <c r="C52" s="72" t="s">
        <v>156</v>
      </c>
      <c r="D52" s="70" t="s">
        <v>35</v>
      </c>
      <c r="E52" s="70" t="s">
        <v>36</v>
      </c>
      <c r="F52" s="70" t="s">
        <v>42</v>
      </c>
      <c r="G52" s="70" t="s">
        <v>45</v>
      </c>
      <c r="H52" s="70"/>
      <c r="I52" s="70"/>
      <c r="J52" s="70"/>
      <c r="K52" s="70"/>
      <c r="L52" s="70"/>
      <c r="M52" s="70" t="s">
        <v>153</v>
      </c>
      <c r="N52" s="70" t="s">
        <v>102</v>
      </c>
      <c r="O52" s="70" t="s">
        <v>39</v>
      </c>
      <c r="P52" s="71" t="s">
        <v>46</v>
      </c>
      <c r="Q52" s="73">
        <v>119800000</v>
      </c>
      <c r="R52" s="73">
        <v>457406705</v>
      </c>
      <c r="S52" s="73">
        <v>0</v>
      </c>
      <c r="T52" s="73">
        <v>577206705</v>
      </c>
      <c r="U52" s="73">
        <v>0</v>
      </c>
      <c r="V52" s="73">
        <v>369308580</v>
      </c>
      <c r="W52" s="73">
        <v>207898125</v>
      </c>
      <c r="X52" s="73">
        <v>369308580</v>
      </c>
      <c r="Y52" s="73">
        <v>369308580</v>
      </c>
      <c r="Z52" s="73">
        <v>369308580</v>
      </c>
      <c r="AA52" s="73">
        <v>369308580</v>
      </c>
      <c r="AB52" s="79"/>
    </row>
    <row r="53" spans="1:28" s="68" customFormat="1" ht="36" x14ac:dyDescent="0.2">
      <c r="A53" s="70" t="s">
        <v>151</v>
      </c>
      <c r="B53" s="71" t="s">
        <v>152</v>
      </c>
      <c r="C53" s="72" t="s">
        <v>50</v>
      </c>
      <c r="D53" s="70" t="s">
        <v>35</v>
      </c>
      <c r="E53" s="70" t="s">
        <v>36</v>
      </c>
      <c r="F53" s="70" t="s">
        <v>42</v>
      </c>
      <c r="G53" s="70" t="s">
        <v>48</v>
      </c>
      <c r="H53" s="70"/>
      <c r="I53" s="70"/>
      <c r="J53" s="70"/>
      <c r="K53" s="70"/>
      <c r="L53" s="70"/>
      <c r="M53" s="70" t="s">
        <v>153</v>
      </c>
      <c r="N53" s="70" t="s">
        <v>102</v>
      </c>
      <c r="O53" s="70" t="s">
        <v>39</v>
      </c>
      <c r="P53" s="71" t="s">
        <v>49</v>
      </c>
      <c r="Q53" s="73">
        <v>329800000</v>
      </c>
      <c r="R53" s="73">
        <v>0</v>
      </c>
      <c r="S53" s="73">
        <v>329800000</v>
      </c>
      <c r="T53" s="73">
        <v>0</v>
      </c>
      <c r="U53" s="73">
        <v>0</v>
      </c>
      <c r="V53" s="73">
        <v>0</v>
      </c>
      <c r="W53" s="73">
        <v>0</v>
      </c>
      <c r="X53" s="73">
        <v>0</v>
      </c>
      <c r="Y53" s="73">
        <v>0</v>
      </c>
      <c r="Z53" s="73">
        <v>0</v>
      </c>
      <c r="AA53" s="73">
        <v>0</v>
      </c>
      <c r="AB53" s="79"/>
    </row>
    <row r="54" spans="1:28" s="68" customFormat="1" ht="24" x14ac:dyDescent="0.2">
      <c r="A54" s="70" t="s">
        <v>151</v>
      </c>
      <c r="B54" s="71" t="s">
        <v>152</v>
      </c>
      <c r="C54" s="72" t="s">
        <v>51</v>
      </c>
      <c r="D54" s="70" t="s">
        <v>35</v>
      </c>
      <c r="E54" s="70" t="s">
        <v>42</v>
      </c>
      <c r="F54" s="70"/>
      <c r="G54" s="70"/>
      <c r="H54" s="70"/>
      <c r="I54" s="70"/>
      <c r="J54" s="70"/>
      <c r="K54" s="70"/>
      <c r="L54" s="70"/>
      <c r="M54" s="70" t="s">
        <v>153</v>
      </c>
      <c r="N54" s="70" t="s">
        <v>102</v>
      </c>
      <c r="O54" s="70" t="s">
        <v>39</v>
      </c>
      <c r="P54" s="71" t="s">
        <v>52</v>
      </c>
      <c r="Q54" s="73">
        <v>134543000000</v>
      </c>
      <c r="R54" s="73">
        <v>0</v>
      </c>
      <c r="S54" s="73">
        <v>0</v>
      </c>
      <c r="T54" s="73">
        <v>134543000000</v>
      </c>
      <c r="U54" s="73">
        <v>0</v>
      </c>
      <c r="V54" s="73">
        <v>127173995455.14</v>
      </c>
      <c r="W54" s="73">
        <v>7369004544.8599997</v>
      </c>
      <c r="X54" s="73">
        <v>119268336120.64</v>
      </c>
      <c r="Y54" s="73">
        <v>89108774093.580002</v>
      </c>
      <c r="Z54" s="73">
        <v>88406388104.380005</v>
      </c>
      <c r="AA54" s="73">
        <v>88404590266.380005</v>
      </c>
      <c r="AB54" s="80"/>
    </row>
    <row r="55" spans="1:28" s="68" customFormat="1" ht="24" x14ac:dyDescent="0.2">
      <c r="A55" s="70" t="s">
        <v>151</v>
      </c>
      <c r="B55" s="71" t="s">
        <v>152</v>
      </c>
      <c r="C55" s="72" t="s">
        <v>51</v>
      </c>
      <c r="D55" s="70" t="s">
        <v>35</v>
      </c>
      <c r="E55" s="70" t="s">
        <v>42</v>
      </c>
      <c r="F55" s="70"/>
      <c r="G55" s="70"/>
      <c r="H55" s="70"/>
      <c r="I55" s="70"/>
      <c r="J55" s="70"/>
      <c r="K55" s="70"/>
      <c r="L55" s="70"/>
      <c r="M55" s="70" t="s">
        <v>153</v>
      </c>
      <c r="N55" s="70" t="s">
        <v>157</v>
      </c>
      <c r="O55" s="70" t="s">
        <v>39</v>
      </c>
      <c r="P55" s="71" t="s">
        <v>52</v>
      </c>
      <c r="Q55" s="73">
        <v>1156900000</v>
      </c>
      <c r="R55" s="73">
        <v>0</v>
      </c>
      <c r="S55" s="73">
        <v>0</v>
      </c>
      <c r="T55" s="73">
        <v>1156900000</v>
      </c>
      <c r="U55" s="73">
        <v>0</v>
      </c>
      <c r="V55" s="73">
        <v>173052706</v>
      </c>
      <c r="W55" s="73">
        <v>983847294</v>
      </c>
      <c r="X55" s="73">
        <v>94869343</v>
      </c>
      <c r="Y55" s="73">
        <v>49019598</v>
      </c>
      <c r="Z55" s="73">
        <v>49019598</v>
      </c>
      <c r="AA55" s="73">
        <v>49019598</v>
      </c>
      <c r="AB55" s="80"/>
    </row>
    <row r="56" spans="1:28" s="68" customFormat="1" ht="36" x14ac:dyDescent="0.2">
      <c r="A56" s="70" t="s">
        <v>151</v>
      </c>
      <c r="B56" s="71" t="s">
        <v>152</v>
      </c>
      <c r="C56" s="72" t="s">
        <v>158</v>
      </c>
      <c r="D56" s="70" t="s">
        <v>35</v>
      </c>
      <c r="E56" s="70" t="s">
        <v>45</v>
      </c>
      <c r="F56" s="70" t="s">
        <v>45</v>
      </c>
      <c r="G56" s="70" t="s">
        <v>36</v>
      </c>
      <c r="H56" s="70" t="s">
        <v>159</v>
      </c>
      <c r="I56" s="70"/>
      <c r="J56" s="70"/>
      <c r="K56" s="70"/>
      <c r="L56" s="70"/>
      <c r="M56" s="70" t="s">
        <v>153</v>
      </c>
      <c r="N56" s="70" t="s">
        <v>157</v>
      </c>
      <c r="O56" s="70" t="s">
        <v>39</v>
      </c>
      <c r="P56" s="71" t="s">
        <v>160</v>
      </c>
      <c r="Q56" s="73">
        <v>86450000000</v>
      </c>
      <c r="R56" s="73">
        <v>0</v>
      </c>
      <c r="S56" s="73">
        <v>0</v>
      </c>
      <c r="T56" s="73">
        <v>86450000000</v>
      </c>
      <c r="U56" s="73">
        <v>0</v>
      </c>
      <c r="V56" s="73">
        <v>85735760978</v>
      </c>
      <c r="W56" s="73">
        <v>714239022</v>
      </c>
      <c r="X56" s="73">
        <v>72656778638</v>
      </c>
      <c r="Y56" s="73">
        <v>66995948446</v>
      </c>
      <c r="Z56" s="73">
        <v>66995948446</v>
      </c>
      <c r="AA56" s="73">
        <v>66995948446</v>
      </c>
      <c r="AB56" s="81"/>
    </row>
    <row r="57" spans="1:28" s="68" customFormat="1" ht="36" x14ac:dyDescent="0.2">
      <c r="A57" s="70" t="s">
        <v>151</v>
      </c>
      <c r="B57" s="71" t="s">
        <v>152</v>
      </c>
      <c r="C57" s="72" t="s">
        <v>67</v>
      </c>
      <c r="D57" s="70" t="s">
        <v>35</v>
      </c>
      <c r="E57" s="70" t="s">
        <v>45</v>
      </c>
      <c r="F57" s="70" t="s">
        <v>45</v>
      </c>
      <c r="G57" s="70" t="s">
        <v>36</v>
      </c>
      <c r="H57" s="70" t="s">
        <v>68</v>
      </c>
      <c r="I57" s="70"/>
      <c r="J57" s="70"/>
      <c r="K57" s="70"/>
      <c r="L57" s="70"/>
      <c r="M57" s="70" t="s">
        <v>153</v>
      </c>
      <c r="N57" s="70" t="s">
        <v>102</v>
      </c>
      <c r="O57" s="70" t="s">
        <v>39</v>
      </c>
      <c r="P57" s="71" t="s">
        <v>69</v>
      </c>
      <c r="Q57" s="73">
        <v>198828600000</v>
      </c>
      <c r="R57" s="73">
        <v>0</v>
      </c>
      <c r="S57" s="73">
        <v>14444928647</v>
      </c>
      <c r="T57" s="73">
        <v>184383671353</v>
      </c>
      <c r="U57" s="73">
        <v>184383671353</v>
      </c>
      <c r="V57" s="73">
        <v>0</v>
      </c>
      <c r="W57" s="73">
        <v>0</v>
      </c>
      <c r="X57" s="73">
        <v>0</v>
      </c>
      <c r="Y57" s="73">
        <v>0</v>
      </c>
      <c r="Z57" s="73">
        <v>0</v>
      </c>
      <c r="AA57" s="73">
        <v>0</v>
      </c>
      <c r="AB57" s="81"/>
    </row>
    <row r="58" spans="1:28" s="68" customFormat="1" ht="24" x14ac:dyDescent="0.2">
      <c r="A58" s="70" t="s">
        <v>151</v>
      </c>
      <c r="B58" s="71" t="s">
        <v>152</v>
      </c>
      <c r="C58" s="72" t="s">
        <v>161</v>
      </c>
      <c r="D58" s="70" t="s">
        <v>35</v>
      </c>
      <c r="E58" s="70" t="s">
        <v>45</v>
      </c>
      <c r="F58" s="70" t="s">
        <v>48</v>
      </c>
      <c r="G58" s="70" t="s">
        <v>42</v>
      </c>
      <c r="H58" s="70" t="s">
        <v>162</v>
      </c>
      <c r="I58" s="70"/>
      <c r="J58" s="70"/>
      <c r="K58" s="70"/>
      <c r="L58" s="70"/>
      <c r="M58" s="70" t="s">
        <v>153</v>
      </c>
      <c r="N58" s="70" t="s">
        <v>102</v>
      </c>
      <c r="O58" s="70" t="s">
        <v>39</v>
      </c>
      <c r="P58" s="71" t="s">
        <v>163</v>
      </c>
      <c r="Q58" s="73">
        <v>0</v>
      </c>
      <c r="R58" s="73">
        <v>4000000000</v>
      </c>
      <c r="S58" s="73">
        <v>0</v>
      </c>
      <c r="T58" s="73">
        <v>4000000000</v>
      </c>
      <c r="U58" s="73">
        <v>0</v>
      </c>
      <c r="V58" s="73">
        <v>4000000000</v>
      </c>
      <c r="W58" s="73">
        <v>0</v>
      </c>
      <c r="X58" s="73">
        <v>3900023702</v>
      </c>
      <c r="Y58" s="73">
        <v>3899371585</v>
      </c>
      <c r="Z58" s="73">
        <v>3899371585</v>
      </c>
      <c r="AA58" s="73">
        <v>3899371585</v>
      </c>
      <c r="AB58" s="81"/>
    </row>
    <row r="59" spans="1:28" s="68" customFormat="1" ht="36" x14ac:dyDescent="0.2">
      <c r="A59" s="70" t="s">
        <v>151</v>
      </c>
      <c r="B59" s="71" t="s">
        <v>152</v>
      </c>
      <c r="C59" s="72" t="s">
        <v>73</v>
      </c>
      <c r="D59" s="70" t="s">
        <v>35</v>
      </c>
      <c r="E59" s="70" t="s">
        <v>45</v>
      </c>
      <c r="F59" s="70" t="s">
        <v>48</v>
      </c>
      <c r="G59" s="70" t="s">
        <v>42</v>
      </c>
      <c r="H59" s="70" t="s">
        <v>71</v>
      </c>
      <c r="I59" s="70"/>
      <c r="J59" s="70"/>
      <c r="K59" s="70"/>
      <c r="L59" s="70"/>
      <c r="M59" s="70" t="s">
        <v>153</v>
      </c>
      <c r="N59" s="70" t="s">
        <v>102</v>
      </c>
      <c r="O59" s="70" t="s">
        <v>39</v>
      </c>
      <c r="P59" s="71" t="s">
        <v>74</v>
      </c>
      <c r="Q59" s="73">
        <v>450000000</v>
      </c>
      <c r="R59" s="73">
        <v>283847976</v>
      </c>
      <c r="S59" s="73">
        <v>0</v>
      </c>
      <c r="T59" s="73">
        <v>733847976</v>
      </c>
      <c r="U59" s="73">
        <v>0</v>
      </c>
      <c r="V59" s="73">
        <v>547395018</v>
      </c>
      <c r="W59" s="73">
        <v>186452958</v>
      </c>
      <c r="X59" s="73">
        <v>547395018</v>
      </c>
      <c r="Y59" s="73">
        <v>547395018</v>
      </c>
      <c r="Z59" s="73">
        <v>547395018</v>
      </c>
      <c r="AA59" s="73">
        <v>547395018</v>
      </c>
      <c r="AB59" s="81"/>
    </row>
    <row r="60" spans="1:28" s="68" customFormat="1" ht="24" x14ac:dyDescent="0.2">
      <c r="A60" s="70" t="s">
        <v>151</v>
      </c>
      <c r="B60" s="71" t="s">
        <v>152</v>
      </c>
      <c r="C60" s="72" t="s">
        <v>75</v>
      </c>
      <c r="D60" s="70" t="s">
        <v>35</v>
      </c>
      <c r="E60" s="70" t="s">
        <v>45</v>
      </c>
      <c r="F60" s="70" t="s">
        <v>38</v>
      </c>
      <c r="G60" s="70"/>
      <c r="H60" s="70"/>
      <c r="I60" s="70"/>
      <c r="J60" s="70"/>
      <c r="K60" s="70"/>
      <c r="L60" s="70"/>
      <c r="M60" s="70" t="s">
        <v>153</v>
      </c>
      <c r="N60" s="70" t="s">
        <v>102</v>
      </c>
      <c r="O60" s="70" t="s">
        <v>39</v>
      </c>
      <c r="P60" s="71" t="s">
        <v>76</v>
      </c>
      <c r="Q60" s="73">
        <v>7266600000</v>
      </c>
      <c r="R60" s="73">
        <v>0</v>
      </c>
      <c r="S60" s="73">
        <v>0</v>
      </c>
      <c r="T60" s="73">
        <v>7266600000</v>
      </c>
      <c r="U60" s="73">
        <v>0</v>
      </c>
      <c r="V60" s="73">
        <v>0</v>
      </c>
      <c r="W60" s="73">
        <v>7266600000</v>
      </c>
      <c r="X60" s="73">
        <v>0</v>
      </c>
      <c r="Y60" s="73">
        <v>0</v>
      </c>
      <c r="Z60" s="73">
        <v>0</v>
      </c>
      <c r="AA60" s="73">
        <v>0</v>
      </c>
      <c r="AB60" s="81"/>
    </row>
    <row r="61" spans="1:28" s="68" customFormat="1" ht="24" x14ac:dyDescent="0.2">
      <c r="A61" s="70" t="s">
        <v>151</v>
      </c>
      <c r="B61" s="71" t="s">
        <v>152</v>
      </c>
      <c r="C61" s="72" t="s">
        <v>75</v>
      </c>
      <c r="D61" s="70" t="s">
        <v>35</v>
      </c>
      <c r="E61" s="70" t="s">
        <v>45</v>
      </c>
      <c r="F61" s="70" t="s">
        <v>38</v>
      </c>
      <c r="G61" s="70"/>
      <c r="H61" s="70"/>
      <c r="I61" s="70"/>
      <c r="J61" s="70"/>
      <c r="K61" s="70"/>
      <c r="L61" s="70"/>
      <c r="M61" s="70" t="s">
        <v>153</v>
      </c>
      <c r="N61" s="70" t="s">
        <v>107</v>
      </c>
      <c r="O61" s="70" t="s">
        <v>39</v>
      </c>
      <c r="P61" s="71" t="s">
        <v>76</v>
      </c>
      <c r="Q61" s="73">
        <v>43465800000</v>
      </c>
      <c r="R61" s="73">
        <v>0</v>
      </c>
      <c r="S61" s="73">
        <v>0</v>
      </c>
      <c r="T61" s="73">
        <v>43465800000</v>
      </c>
      <c r="U61" s="73">
        <v>0</v>
      </c>
      <c r="V61" s="73">
        <v>186481519.44999999</v>
      </c>
      <c r="W61" s="73">
        <v>43279318480.550003</v>
      </c>
      <c r="X61" s="73">
        <v>186481519.44999999</v>
      </c>
      <c r="Y61" s="73">
        <v>34878197.619999997</v>
      </c>
      <c r="Z61" s="73">
        <v>34878197.619999997</v>
      </c>
      <c r="AA61" s="73">
        <v>34878197.619999997</v>
      </c>
      <c r="AB61" s="81"/>
    </row>
    <row r="62" spans="1:28" s="68" customFormat="1" ht="24" x14ac:dyDescent="0.2">
      <c r="A62" s="70" t="s">
        <v>151</v>
      </c>
      <c r="B62" s="71" t="s">
        <v>152</v>
      </c>
      <c r="C62" s="72" t="s">
        <v>77</v>
      </c>
      <c r="D62" s="70" t="s">
        <v>35</v>
      </c>
      <c r="E62" s="70" t="s">
        <v>78</v>
      </c>
      <c r="F62" s="70" t="s">
        <v>36</v>
      </c>
      <c r="G62" s="70"/>
      <c r="H62" s="70"/>
      <c r="I62" s="70"/>
      <c r="J62" s="70"/>
      <c r="K62" s="70"/>
      <c r="L62" s="70"/>
      <c r="M62" s="70" t="s">
        <v>153</v>
      </c>
      <c r="N62" s="70" t="s">
        <v>102</v>
      </c>
      <c r="O62" s="70" t="s">
        <v>39</v>
      </c>
      <c r="P62" s="71" t="s">
        <v>79</v>
      </c>
      <c r="Q62" s="73">
        <v>3512200000</v>
      </c>
      <c r="R62" s="73">
        <v>0</v>
      </c>
      <c r="S62" s="73">
        <v>75000000</v>
      </c>
      <c r="T62" s="73">
        <v>3437200000</v>
      </c>
      <c r="U62" s="73">
        <v>0</v>
      </c>
      <c r="V62" s="73">
        <v>1516071830</v>
      </c>
      <c r="W62" s="73">
        <v>1921128170</v>
      </c>
      <c r="X62" s="73">
        <v>1513827625</v>
      </c>
      <c r="Y62" s="73">
        <v>1513827625</v>
      </c>
      <c r="Z62" s="73">
        <v>1513827625</v>
      </c>
      <c r="AA62" s="73">
        <v>1513827625</v>
      </c>
      <c r="AB62" s="82"/>
    </row>
    <row r="63" spans="1:28" s="68" customFormat="1" ht="24" x14ac:dyDescent="0.2">
      <c r="A63" s="70" t="s">
        <v>151</v>
      </c>
      <c r="B63" s="71" t="s">
        <v>152</v>
      </c>
      <c r="C63" s="72" t="s">
        <v>164</v>
      </c>
      <c r="D63" s="70" t="s">
        <v>35</v>
      </c>
      <c r="E63" s="70" t="s">
        <v>78</v>
      </c>
      <c r="F63" s="70" t="s">
        <v>45</v>
      </c>
      <c r="G63" s="70"/>
      <c r="H63" s="70"/>
      <c r="I63" s="70"/>
      <c r="J63" s="70"/>
      <c r="K63" s="70"/>
      <c r="L63" s="70"/>
      <c r="M63" s="70" t="s">
        <v>153</v>
      </c>
      <c r="N63" s="70" t="s">
        <v>102</v>
      </c>
      <c r="O63" s="70" t="s">
        <v>39</v>
      </c>
      <c r="P63" s="71" t="s">
        <v>165</v>
      </c>
      <c r="Q63" s="73">
        <v>0</v>
      </c>
      <c r="R63" s="73">
        <v>40000000</v>
      </c>
      <c r="S63" s="73">
        <v>0</v>
      </c>
      <c r="T63" s="73">
        <v>40000000</v>
      </c>
      <c r="U63" s="73">
        <v>0</v>
      </c>
      <c r="V63" s="73">
        <v>11824470</v>
      </c>
      <c r="W63" s="73">
        <v>28175530</v>
      </c>
      <c r="X63" s="73">
        <v>11824470</v>
      </c>
      <c r="Y63" s="73">
        <v>11824470</v>
      </c>
      <c r="Z63" s="73">
        <v>11824470</v>
      </c>
      <c r="AA63" s="73">
        <v>11824470</v>
      </c>
      <c r="AB63" s="82"/>
    </row>
    <row r="64" spans="1:28" s="68" customFormat="1" ht="24" x14ac:dyDescent="0.2">
      <c r="A64" s="70" t="s">
        <v>151</v>
      </c>
      <c r="B64" s="71" t="s">
        <v>152</v>
      </c>
      <c r="C64" s="72" t="s">
        <v>80</v>
      </c>
      <c r="D64" s="70" t="s">
        <v>35</v>
      </c>
      <c r="E64" s="70" t="s">
        <v>78</v>
      </c>
      <c r="F64" s="70" t="s">
        <v>48</v>
      </c>
      <c r="G64" s="70" t="s">
        <v>36</v>
      </c>
      <c r="H64" s="70"/>
      <c r="I64" s="70"/>
      <c r="J64" s="70"/>
      <c r="K64" s="70"/>
      <c r="L64" s="70"/>
      <c r="M64" s="70" t="s">
        <v>153</v>
      </c>
      <c r="N64" s="70" t="s">
        <v>102</v>
      </c>
      <c r="O64" s="70" t="s">
        <v>39</v>
      </c>
      <c r="P64" s="71" t="s">
        <v>81</v>
      </c>
      <c r="Q64" s="73">
        <v>1650000000</v>
      </c>
      <c r="R64" s="73">
        <v>0</v>
      </c>
      <c r="S64" s="73">
        <v>0</v>
      </c>
      <c r="T64" s="73">
        <v>1650000000</v>
      </c>
      <c r="U64" s="73">
        <v>0</v>
      </c>
      <c r="V64" s="73">
        <v>1650000000</v>
      </c>
      <c r="W64" s="73">
        <v>0</v>
      </c>
      <c r="X64" s="73">
        <v>1650000000</v>
      </c>
      <c r="Y64" s="73">
        <v>1650000000</v>
      </c>
      <c r="Z64" s="73">
        <v>1650000000</v>
      </c>
      <c r="AA64" s="73">
        <v>1650000000</v>
      </c>
      <c r="AB64" s="82"/>
    </row>
    <row r="65" spans="1:28" s="68" customFormat="1" ht="24" x14ac:dyDescent="0.2">
      <c r="A65" s="70" t="s">
        <v>151</v>
      </c>
      <c r="B65" s="71" t="s">
        <v>152</v>
      </c>
      <c r="C65" s="72" t="s">
        <v>166</v>
      </c>
      <c r="D65" s="70" t="s">
        <v>35</v>
      </c>
      <c r="E65" s="70" t="s">
        <v>78</v>
      </c>
      <c r="F65" s="70" t="s">
        <v>167</v>
      </c>
      <c r="G65" s="70"/>
      <c r="H65" s="70"/>
      <c r="I65" s="70"/>
      <c r="J65" s="70"/>
      <c r="K65" s="70"/>
      <c r="L65" s="70"/>
      <c r="M65" s="70" t="s">
        <v>153</v>
      </c>
      <c r="N65" s="70" t="s">
        <v>102</v>
      </c>
      <c r="O65" s="70" t="s">
        <v>39</v>
      </c>
      <c r="P65" s="71" t="s">
        <v>168</v>
      </c>
      <c r="Q65" s="73">
        <v>0</v>
      </c>
      <c r="R65" s="73">
        <v>35000000</v>
      </c>
      <c r="S65" s="73">
        <v>0</v>
      </c>
      <c r="T65" s="73">
        <v>35000000</v>
      </c>
      <c r="U65" s="73">
        <v>0</v>
      </c>
      <c r="V65" s="73">
        <v>35000000</v>
      </c>
      <c r="W65" s="73">
        <v>0</v>
      </c>
      <c r="X65" s="73">
        <v>25472000</v>
      </c>
      <c r="Y65" s="73">
        <v>25472000</v>
      </c>
      <c r="Z65" s="73">
        <v>25472000</v>
      </c>
      <c r="AA65" s="73">
        <v>25472000</v>
      </c>
      <c r="AB65" s="82"/>
    </row>
    <row r="66" spans="1:28" s="68" customFormat="1" ht="60" x14ac:dyDescent="0.2">
      <c r="A66" s="70" t="s">
        <v>151</v>
      </c>
      <c r="B66" s="71" t="s">
        <v>152</v>
      </c>
      <c r="C66" s="72" t="s">
        <v>169</v>
      </c>
      <c r="D66" s="70" t="s">
        <v>83</v>
      </c>
      <c r="E66" s="70" t="s">
        <v>119</v>
      </c>
      <c r="F66" s="70" t="s">
        <v>85</v>
      </c>
      <c r="G66" s="70" t="s">
        <v>86</v>
      </c>
      <c r="H66" s="70" t="s">
        <v>170</v>
      </c>
      <c r="I66" s="70"/>
      <c r="J66" s="70"/>
      <c r="K66" s="70"/>
      <c r="L66" s="70"/>
      <c r="M66" s="70" t="s">
        <v>153</v>
      </c>
      <c r="N66" s="70" t="s">
        <v>102</v>
      </c>
      <c r="O66" s="70" t="s">
        <v>39</v>
      </c>
      <c r="P66" s="71" t="s">
        <v>171</v>
      </c>
      <c r="Q66" s="73">
        <v>15929591010</v>
      </c>
      <c r="R66" s="73">
        <v>0</v>
      </c>
      <c r="S66" s="73">
        <v>0</v>
      </c>
      <c r="T66" s="73">
        <v>15929591010</v>
      </c>
      <c r="U66" s="73">
        <v>0</v>
      </c>
      <c r="V66" s="73">
        <v>14179108693</v>
      </c>
      <c r="W66" s="73">
        <v>1750482317</v>
      </c>
      <c r="X66" s="73">
        <v>13839606977</v>
      </c>
      <c r="Y66" s="73">
        <v>11400157399</v>
      </c>
      <c r="Z66" s="73">
        <v>11231974219</v>
      </c>
      <c r="AA66" s="73">
        <v>11231974219</v>
      </c>
      <c r="AB66" s="83"/>
    </row>
    <row r="67" spans="1:28" s="68" customFormat="1" ht="60" x14ac:dyDescent="0.2">
      <c r="A67" s="70" t="s">
        <v>151</v>
      </c>
      <c r="B67" s="71" t="s">
        <v>152</v>
      </c>
      <c r="C67" s="72" t="s">
        <v>172</v>
      </c>
      <c r="D67" s="70" t="s">
        <v>83</v>
      </c>
      <c r="E67" s="70" t="s">
        <v>173</v>
      </c>
      <c r="F67" s="70" t="s">
        <v>85</v>
      </c>
      <c r="G67" s="70" t="s">
        <v>104</v>
      </c>
      <c r="H67" s="70" t="s">
        <v>174</v>
      </c>
      <c r="I67" s="70"/>
      <c r="J67" s="70"/>
      <c r="K67" s="70"/>
      <c r="L67" s="70"/>
      <c r="M67" s="70" t="s">
        <v>37</v>
      </c>
      <c r="N67" s="70" t="s">
        <v>93</v>
      </c>
      <c r="O67" s="70" t="s">
        <v>39</v>
      </c>
      <c r="P67" s="71" t="s">
        <v>175</v>
      </c>
      <c r="Q67" s="73">
        <v>32411378889</v>
      </c>
      <c r="R67" s="73">
        <v>0</v>
      </c>
      <c r="S67" s="73">
        <v>0</v>
      </c>
      <c r="T67" s="73">
        <v>32411378889</v>
      </c>
      <c r="U67" s="73">
        <v>0</v>
      </c>
      <c r="V67" s="73">
        <v>29722566297.919998</v>
      </c>
      <c r="W67" s="73">
        <v>2688812591.0799999</v>
      </c>
      <c r="X67" s="73">
        <v>26159627294.919998</v>
      </c>
      <c r="Y67" s="73">
        <v>12559681795.280001</v>
      </c>
      <c r="Z67" s="73">
        <v>12559681795.280001</v>
      </c>
      <c r="AA67" s="73">
        <v>12559681795.280001</v>
      </c>
      <c r="AB67" s="83"/>
    </row>
    <row r="68" spans="1:28" s="68" customFormat="1" ht="60" x14ac:dyDescent="0.2">
      <c r="A68" s="70" t="s">
        <v>151</v>
      </c>
      <c r="B68" s="71" t="s">
        <v>152</v>
      </c>
      <c r="C68" s="72" t="s">
        <v>172</v>
      </c>
      <c r="D68" s="70" t="s">
        <v>83</v>
      </c>
      <c r="E68" s="70" t="s">
        <v>173</v>
      </c>
      <c r="F68" s="70" t="s">
        <v>85</v>
      </c>
      <c r="G68" s="70" t="s">
        <v>104</v>
      </c>
      <c r="H68" s="70" t="s">
        <v>174</v>
      </c>
      <c r="I68" s="70"/>
      <c r="J68" s="70"/>
      <c r="K68" s="70"/>
      <c r="L68" s="70"/>
      <c r="M68" s="70" t="s">
        <v>153</v>
      </c>
      <c r="N68" s="70" t="s">
        <v>102</v>
      </c>
      <c r="O68" s="70" t="s">
        <v>39</v>
      </c>
      <c r="P68" s="71" t="s">
        <v>175</v>
      </c>
      <c r="Q68" s="73">
        <v>8653051539</v>
      </c>
      <c r="R68" s="73">
        <v>0</v>
      </c>
      <c r="S68" s="73">
        <v>0</v>
      </c>
      <c r="T68" s="73">
        <v>8653051539</v>
      </c>
      <c r="U68" s="73">
        <v>0</v>
      </c>
      <c r="V68" s="73">
        <v>7692958230</v>
      </c>
      <c r="W68" s="73">
        <v>960093309</v>
      </c>
      <c r="X68" s="73">
        <v>7522208692</v>
      </c>
      <c r="Y68" s="73">
        <v>4881013092</v>
      </c>
      <c r="Z68" s="73">
        <v>4870634112</v>
      </c>
      <c r="AA68" s="73">
        <v>4870634112</v>
      </c>
      <c r="AB68" s="83"/>
    </row>
    <row r="69" spans="1:28" s="68" customFormat="1" ht="48" x14ac:dyDescent="0.2">
      <c r="A69" s="70" t="s">
        <v>151</v>
      </c>
      <c r="B69" s="71" t="s">
        <v>152</v>
      </c>
      <c r="C69" s="72" t="s">
        <v>176</v>
      </c>
      <c r="D69" s="70" t="s">
        <v>83</v>
      </c>
      <c r="E69" s="70" t="s">
        <v>173</v>
      </c>
      <c r="F69" s="70" t="s">
        <v>85</v>
      </c>
      <c r="G69" s="70" t="s">
        <v>91</v>
      </c>
      <c r="H69" s="70" t="s">
        <v>177</v>
      </c>
      <c r="I69" s="70"/>
      <c r="J69" s="70"/>
      <c r="K69" s="70"/>
      <c r="L69" s="70"/>
      <c r="M69" s="70" t="s">
        <v>153</v>
      </c>
      <c r="N69" s="70" t="s">
        <v>102</v>
      </c>
      <c r="O69" s="70" t="s">
        <v>39</v>
      </c>
      <c r="P69" s="71" t="s">
        <v>178</v>
      </c>
      <c r="Q69" s="73">
        <v>10000000000</v>
      </c>
      <c r="R69" s="73">
        <v>0</v>
      </c>
      <c r="S69" s="73">
        <v>0</v>
      </c>
      <c r="T69" s="73">
        <v>10000000000</v>
      </c>
      <c r="U69" s="73">
        <v>0</v>
      </c>
      <c r="V69" s="73">
        <v>8453468438</v>
      </c>
      <c r="W69" s="73">
        <v>1546531562</v>
      </c>
      <c r="X69" s="73">
        <v>8108952045</v>
      </c>
      <c r="Y69" s="73">
        <v>637051412.79999995</v>
      </c>
      <c r="Z69" s="73">
        <v>637051412.79999995</v>
      </c>
      <c r="AA69" s="73">
        <v>637051412.79999995</v>
      </c>
      <c r="AB69" s="83"/>
    </row>
    <row r="70" spans="1:28" s="68" customFormat="1" ht="48" x14ac:dyDescent="0.2">
      <c r="A70" s="70" t="s">
        <v>151</v>
      </c>
      <c r="B70" s="71" t="s">
        <v>152</v>
      </c>
      <c r="C70" s="72" t="s">
        <v>176</v>
      </c>
      <c r="D70" s="70" t="s">
        <v>83</v>
      </c>
      <c r="E70" s="70" t="s">
        <v>173</v>
      </c>
      <c r="F70" s="70" t="s">
        <v>85</v>
      </c>
      <c r="G70" s="70" t="s">
        <v>91</v>
      </c>
      <c r="H70" s="70" t="s">
        <v>177</v>
      </c>
      <c r="I70" s="70"/>
      <c r="J70" s="70"/>
      <c r="K70" s="70"/>
      <c r="L70" s="70"/>
      <c r="M70" s="70" t="s">
        <v>153</v>
      </c>
      <c r="N70" s="70" t="s">
        <v>107</v>
      </c>
      <c r="O70" s="70" t="s">
        <v>39</v>
      </c>
      <c r="P70" s="71" t="s">
        <v>178</v>
      </c>
      <c r="Q70" s="73">
        <v>79695439740</v>
      </c>
      <c r="R70" s="73">
        <v>0</v>
      </c>
      <c r="S70" s="73">
        <v>0</v>
      </c>
      <c r="T70" s="73">
        <v>79695439740</v>
      </c>
      <c r="U70" s="73">
        <v>0</v>
      </c>
      <c r="V70" s="73">
        <v>2974607935</v>
      </c>
      <c r="W70" s="73">
        <v>76720831805</v>
      </c>
      <c r="X70" s="73">
        <v>2974607935</v>
      </c>
      <c r="Y70" s="73">
        <v>2913706513</v>
      </c>
      <c r="Z70" s="73">
        <v>2913706513</v>
      </c>
      <c r="AA70" s="73">
        <v>2913706513</v>
      </c>
      <c r="AB70" s="83"/>
    </row>
    <row r="71" spans="1:28" s="68" customFormat="1" ht="60" x14ac:dyDescent="0.2">
      <c r="A71" s="70" t="s">
        <v>151</v>
      </c>
      <c r="B71" s="71" t="s">
        <v>152</v>
      </c>
      <c r="C71" s="72" t="s">
        <v>179</v>
      </c>
      <c r="D71" s="70" t="s">
        <v>83</v>
      </c>
      <c r="E71" s="70" t="s">
        <v>144</v>
      </c>
      <c r="F71" s="70" t="s">
        <v>85</v>
      </c>
      <c r="G71" s="70" t="s">
        <v>145</v>
      </c>
      <c r="H71" s="70" t="s">
        <v>180</v>
      </c>
      <c r="I71" s="70"/>
      <c r="J71" s="70"/>
      <c r="K71" s="70"/>
      <c r="L71" s="70"/>
      <c r="M71" s="70" t="s">
        <v>153</v>
      </c>
      <c r="N71" s="70" t="s">
        <v>102</v>
      </c>
      <c r="O71" s="70" t="s">
        <v>39</v>
      </c>
      <c r="P71" s="71" t="s">
        <v>181</v>
      </c>
      <c r="Q71" s="73">
        <v>25841188847</v>
      </c>
      <c r="R71" s="73">
        <v>0</v>
      </c>
      <c r="S71" s="73">
        <v>0</v>
      </c>
      <c r="T71" s="73">
        <v>25841188847</v>
      </c>
      <c r="U71" s="73">
        <v>0</v>
      </c>
      <c r="V71" s="73">
        <v>23643595888.299999</v>
      </c>
      <c r="W71" s="73">
        <v>2197592958.6999998</v>
      </c>
      <c r="X71" s="73">
        <v>23501013082.299999</v>
      </c>
      <c r="Y71" s="73">
        <v>20487839631.66</v>
      </c>
      <c r="Z71" s="73">
        <v>20371417995.66</v>
      </c>
      <c r="AA71" s="73">
        <v>20371417995.66</v>
      </c>
      <c r="AB71" s="83"/>
    </row>
    <row r="72" spans="1:28" s="68" customFormat="1" ht="60" x14ac:dyDescent="0.2">
      <c r="A72" s="70" t="s">
        <v>151</v>
      </c>
      <c r="B72" s="71" t="s">
        <v>152</v>
      </c>
      <c r="C72" s="72" t="s">
        <v>179</v>
      </c>
      <c r="D72" s="70" t="s">
        <v>83</v>
      </c>
      <c r="E72" s="70" t="s">
        <v>144</v>
      </c>
      <c r="F72" s="70" t="s">
        <v>85</v>
      </c>
      <c r="G72" s="70" t="s">
        <v>145</v>
      </c>
      <c r="H72" s="70" t="s">
        <v>180</v>
      </c>
      <c r="I72" s="70"/>
      <c r="J72" s="70"/>
      <c r="K72" s="70"/>
      <c r="L72" s="70"/>
      <c r="M72" s="70" t="s">
        <v>153</v>
      </c>
      <c r="N72" s="70" t="s">
        <v>107</v>
      </c>
      <c r="O72" s="70" t="s">
        <v>39</v>
      </c>
      <c r="P72" s="71" t="s">
        <v>181</v>
      </c>
      <c r="Q72" s="73">
        <v>52765758921</v>
      </c>
      <c r="R72" s="73">
        <v>0</v>
      </c>
      <c r="S72" s="73">
        <v>0</v>
      </c>
      <c r="T72" s="73">
        <v>52765758921</v>
      </c>
      <c r="U72" s="73">
        <v>0</v>
      </c>
      <c r="V72" s="73">
        <v>51844343868.099998</v>
      </c>
      <c r="W72" s="73">
        <v>921415052.89999998</v>
      </c>
      <c r="X72" s="73">
        <v>40976823254.099998</v>
      </c>
      <c r="Y72" s="73">
        <v>28398151786.07</v>
      </c>
      <c r="Z72" s="73">
        <v>28375425856.07</v>
      </c>
      <c r="AA72" s="73">
        <v>28375425856.07</v>
      </c>
      <c r="AB72" s="83"/>
    </row>
    <row r="73" spans="1:28" s="68" customFormat="1" ht="60" x14ac:dyDescent="0.2">
      <c r="A73" s="70" t="s">
        <v>151</v>
      </c>
      <c r="B73" s="71" t="s">
        <v>152</v>
      </c>
      <c r="C73" s="72" t="s">
        <v>182</v>
      </c>
      <c r="D73" s="70" t="s">
        <v>83</v>
      </c>
      <c r="E73" s="70" t="s">
        <v>144</v>
      </c>
      <c r="F73" s="70" t="s">
        <v>85</v>
      </c>
      <c r="G73" s="70" t="s">
        <v>125</v>
      </c>
      <c r="H73" s="70" t="s">
        <v>180</v>
      </c>
      <c r="I73" s="70"/>
      <c r="J73" s="70"/>
      <c r="K73" s="70"/>
      <c r="L73" s="70"/>
      <c r="M73" s="70" t="s">
        <v>153</v>
      </c>
      <c r="N73" s="70" t="s">
        <v>102</v>
      </c>
      <c r="O73" s="70" t="s">
        <v>39</v>
      </c>
      <c r="P73" s="71" t="s">
        <v>181</v>
      </c>
      <c r="Q73" s="73">
        <v>20000000000</v>
      </c>
      <c r="R73" s="73">
        <v>0</v>
      </c>
      <c r="S73" s="73">
        <v>0</v>
      </c>
      <c r="T73" s="73">
        <v>20000000000</v>
      </c>
      <c r="U73" s="73">
        <v>0</v>
      </c>
      <c r="V73" s="73">
        <v>15599523471</v>
      </c>
      <c r="W73" s="73">
        <v>4400476529</v>
      </c>
      <c r="X73" s="73">
        <v>12722168330</v>
      </c>
      <c r="Y73" s="73">
        <v>10672096563.93</v>
      </c>
      <c r="Z73" s="73">
        <v>10546302873.93</v>
      </c>
      <c r="AA73" s="73">
        <v>10546302873.93</v>
      </c>
      <c r="AB73" s="83"/>
    </row>
    <row r="74" spans="1:28" s="68" customFormat="1" ht="60" x14ac:dyDescent="0.2">
      <c r="A74" s="70" t="s">
        <v>151</v>
      </c>
      <c r="B74" s="71" t="s">
        <v>152</v>
      </c>
      <c r="C74" s="72" t="s">
        <v>182</v>
      </c>
      <c r="D74" s="70" t="s">
        <v>83</v>
      </c>
      <c r="E74" s="70" t="s">
        <v>144</v>
      </c>
      <c r="F74" s="70" t="s">
        <v>85</v>
      </c>
      <c r="G74" s="70" t="s">
        <v>125</v>
      </c>
      <c r="H74" s="70" t="s">
        <v>180</v>
      </c>
      <c r="I74" s="70"/>
      <c r="J74" s="70"/>
      <c r="K74" s="70"/>
      <c r="L74" s="70"/>
      <c r="M74" s="70" t="s">
        <v>153</v>
      </c>
      <c r="N74" s="70" t="s">
        <v>107</v>
      </c>
      <c r="O74" s="70" t="s">
        <v>39</v>
      </c>
      <c r="P74" s="71" t="s">
        <v>181</v>
      </c>
      <c r="Q74" s="73">
        <v>50820761079</v>
      </c>
      <c r="R74" s="73">
        <v>0</v>
      </c>
      <c r="S74" s="73">
        <v>0</v>
      </c>
      <c r="T74" s="73">
        <v>50820761079</v>
      </c>
      <c r="U74" s="73">
        <v>0</v>
      </c>
      <c r="V74" s="73">
        <v>50820560187</v>
      </c>
      <c r="W74" s="73">
        <v>200892</v>
      </c>
      <c r="X74" s="73">
        <v>50807020076</v>
      </c>
      <c r="Y74" s="73">
        <v>15537784266.9</v>
      </c>
      <c r="Z74" s="73">
        <v>15537784266.9</v>
      </c>
      <c r="AA74" s="73">
        <v>15537784266.9</v>
      </c>
      <c r="AB74" s="83"/>
    </row>
    <row r="75" spans="1:28" s="68" customFormat="1" ht="48" x14ac:dyDescent="0.2">
      <c r="A75" s="70" t="s">
        <v>151</v>
      </c>
      <c r="B75" s="71" t="s">
        <v>152</v>
      </c>
      <c r="C75" s="72" t="s">
        <v>183</v>
      </c>
      <c r="D75" s="70" t="s">
        <v>83</v>
      </c>
      <c r="E75" s="70" t="s">
        <v>144</v>
      </c>
      <c r="F75" s="70" t="s">
        <v>85</v>
      </c>
      <c r="G75" s="70" t="s">
        <v>38</v>
      </c>
      <c r="H75" s="70" t="s">
        <v>177</v>
      </c>
      <c r="I75" s="70"/>
      <c r="J75" s="70"/>
      <c r="K75" s="70"/>
      <c r="L75" s="70"/>
      <c r="M75" s="70" t="s">
        <v>153</v>
      </c>
      <c r="N75" s="70" t="s">
        <v>102</v>
      </c>
      <c r="O75" s="70" t="s">
        <v>39</v>
      </c>
      <c r="P75" s="71" t="s">
        <v>178</v>
      </c>
      <c r="Q75" s="73">
        <v>1500000000</v>
      </c>
      <c r="R75" s="73">
        <v>0</v>
      </c>
      <c r="S75" s="73">
        <v>0</v>
      </c>
      <c r="T75" s="73">
        <v>1500000000</v>
      </c>
      <c r="U75" s="73">
        <v>0</v>
      </c>
      <c r="V75" s="73">
        <v>1359770591</v>
      </c>
      <c r="W75" s="73">
        <v>140229409</v>
      </c>
      <c r="X75" s="73">
        <v>1351403957</v>
      </c>
      <c r="Y75" s="73">
        <v>1098270183</v>
      </c>
      <c r="Z75" s="73">
        <v>1072165953</v>
      </c>
      <c r="AA75" s="73">
        <v>1072165953</v>
      </c>
      <c r="AB75" s="83"/>
    </row>
    <row r="76" spans="1:28" s="68" customFormat="1" ht="36" x14ac:dyDescent="0.2">
      <c r="A76" s="70" t="s">
        <v>184</v>
      </c>
      <c r="B76" s="71" t="s">
        <v>185</v>
      </c>
      <c r="C76" s="72" t="s">
        <v>34</v>
      </c>
      <c r="D76" s="70" t="s">
        <v>35</v>
      </c>
      <c r="E76" s="70" t="s">
        <v>36</v>
      </c>
      <c r="F76" s="70" t="s">
        <v>36</v>
      </c>
      <c r="G76" s="70" t="s">
        <v>36</v>
      </c>
      <c r="H76" s="70"/>
      <c r="I76" s="70"/>
      <c r="J76" s="70"/>
      <c r="K76" s="70"/>
      <c r="L76" s="70"/>
      <c r="M76" s="70" t="s">
        <v>37</v>
      </c>
      <c r="N76" s="70" t="s">
        <v>38</v>
      </c>
      <c r="O76" s="70" t="s">
        <v>39</v>
      </c>
      <c r="P76" s="71" t="s">
        <v>40</v>
      </c>
      <c r="Q76" s="73">
        <v>871529820260</v>
      </c>
      <c r="R76" s="73">
        <v>0</v>
      </c>
      <c r="S76" s="73">
        <v>0</v>
      </c>
      <c r="T76" s="73">
        <v>871529820260</v>
      </c>
      <c r="U76" s="73">
        <v>0</v>
      </c>
      <c r="V76" s="73">
        <v>762273338623</v>
      </c>
      <c r="W76" s="73">
        <v>109256481637</v>
      </c>
      <c r="X76" s="73">
        <v>762056665726</v>
      </c>
      <c r="Y76" s="73">
        <v>693878085577</v>
      </c>
      <c r="Z76" s="73">
        <v>693873852721</v>
      </c>
      <c r="AA76" s="73">
        <v>693873852721</v>
      </c>
      <c r="AB76" s="84"/>
    </row>
    <row r="77" spans="1:28" s="68" customFormat="1" ht="36" x14ac:dyDescent="0.2">
      <c r="A77" s="70" t="s">
        <v>184</v>
      </c>
      <c r="B77" s="71" t="s">
        <v>185</v>
      </c>
      <c r="C77" s="72" t="s">
        <v>41</v>
      </c>
      <c r="D77" s="70" t="s">
        <v>35</v>
      </c>
      <c r="E77" s="70" t="s">
        <v>36</v>
      </c>
      <c r="F77" s="70" t="s">
        <v>36</v>
      </c>
      <c r="G77" s="70" t="s">
        <v>42</v>
      </c>
      <c r="H77" s="70"/>
      <c r="I77" s="70"/>
      <c r="J77" s="70"/>
      <c r="K77" s="70"/>
      <c r="L77" s="70"/>
      <c r="M77" s="70" t="s">
        <v>37</v>
      </c>
      <c r="N77" s="70" t="s">
        <v>38</v>
      </c>
      <c r="O77" s="70" t="s">
        <v>39</v>
      </c>
      <c r="P77" s="71" t="s">
        <v>43</v>
      </c>
      <c r="Q77" s="73">
        <v>398086922537</v>
      </c>
      <c r="R77" s="73">
        <v>0</v>
      </c>
      <c r="S77" s="73">
        <v>0</v>
      </c>
      <c r="T77" s="73">
        <v>398086922537</v>
      </c>
      <c r="U77" s="73">
        <v>0</v>
      </c>
      <c r="V77" s="73">
        <v>347001831300</v>
      </c>
      <c r="W77" s="73">
        <v>51085091237</v>
      </c>
      <c r="X77" s="73">
        <v>346821125342</v>
      </c>
      <c r="Y77" s="73">
        <v>341757494629.71997</v>
      </c>
      <c r="Z77" s="73">
        <v>341757494629.71997</v>
      </c>
      <c r="AA77" s="73">
        <v>341757494629.71997</v>
      </c>
      <c r="AB77" s="84"/>
    </row>
    <row r="78" spans="1:28" s="68" customFormat="1" ht="36" x14ac:dyDescent="0.2">
      <c r="A78" s="70" t="s">
        <v>184</v>
      </c>
      <c r="B78" s="71" t="s">
        <v>185</v>
      </c>
      <c r="C78" s="72" t="s">
        <v>44</v>
      </c>
      <c r="D78" s="70" t="s">
        <v>35</v>
      </c>
      <c r="E78" s="70" t="s">
        <v>36</v>
      </c>
      <c r="F78" s="70" t="s">
        <v>36</v>
      </c>
      <c r="G78" s="70" t="s">
        <v>45</v>
      </c>
      <c r="H78" s="70"/>
      <c r="I78" s="70"/>
      <c r="J78" s="70"/>
      <c r="K78" s="70"/>
      <c r="L78" s="70"/>
      <c r="M78" s="70" t="s">
        <v>37</v>
      </c>
      <c r="N78" s="70" t="s">
        <v>38</v>
      </c>
      <c r="O78" s="70" t="s">
        <v>39</v>
      </c>
      <c r="P78" s="71" t="s">
        <v>46</v>
      </c>
      <c r="Q78" s="73">
        <v>313241438211</v>
      </c>
      <c r="R78" s="73">
        <v>0</v>
      </c>
      <c r="S78" s="73">
        <v>0</v>
      </c>
      <c r="T78" s="73">
        <v>313241438211</v>
      </c>
      <c r="U78" s="73">
        <v>0</v>
      </c>
      <c r="V78" s="73">
        <v>265660435932.59</v>
      </c>
      <c r="W78" s="73">
        <v>47581002278.410004</v>
      </c>
      <c r="X78" s="73">
        <v>255821081072.29001</v>
      </c>
      <c r="Y78" s="73">
        <v>255061713931.34</v>
      </c>
      <c r="Z78" s="73">
        <v>255050426934.34</v>
      </c>
      <c r="AA78" s="73">
        <v>255050426934.34</v>
      </c>
      <c r="AB78" s="84"/>
    </row>
    <row r="79" spans="1:28" s="68" customFormat="1" ht="36" x14ac:dyDescent="0.2">
      <c r="A79" s="70" t="s">
        <v>184</v>
      </c>
      <c r="B79" s="71" t="s">
        <v>185</v>
      </c>
      <c r="C79" s="72" t="s">
        <v>47</v>
      </c>
      <c r="D79" s="70" t="s">
        <v>35</v>
      </c>
      <c r="E79" s="70" t="s">
        <v>36</v>
      </c>
      <c r="F79" s="70" t="s">
        <v>36</v>
      </c>
      <c r="G79" s="70" t="s">
        <v>48</v>
      </c>
      <c r="H79" s="70"/>
      <c r="I79" s="70"/>
      <c r="J79" s="70"/>
      <c r="K79" s="70"/>
      <c r="L79" s="70"/>
      <c r="M79" s="70" t="s">
        <v>37</v>
      </c>
      <c r="N79" s="70" t="s">
        <v>38</v>
      </c>
      <c r="O79" s="70" t="s">
        <v>39</v>
      </c>
      <c r="P79" s="71" t="s">
        <v>49</v>
      </c>
      <c r="Q79" s="73">
        <v>50621318992</v>
      </c>
      <c r="R79" s="73">
        <v>0</v>
      </c>
      <c r="S79" s="73">
        <v>0</v>
      </c>
      <c r="T79" s="73">
        <v>50621318992</v>
      </c>
      <c r="U79" s="73">
        <v>50621318992</v>
      </c>
      <c r="V79" s="73">
        <v>0</v>
      </c>
      <c r="W79" s="73">
        <v>0</v>
      </c>
      <c r="X79" s="73">
        <v>0</v>
      </c>
      <c r="Y79" s="73">
        <v>0</v>
      </c>
      <c r="Z79" s="73">
        <v>0</v>
      </c>
      <c r="AA79" s="73">
        <v>0</v>
      </c>
      <c r="AB79" s="84"/>
    </row>
    <row r="80" spans="1:28" s="68" customFormat="1" ht="36" x14ac:dyDescent="0.2">
      <c r="A80" s="70" t="s">
        <v>184</v>
      </c>
      <c r="B80" s="71" t="s">
        <v>185</v>
      </c>
      <c r="C80" s="72" t="s">
        <v>51</v>
      </c>
      <c r="D80" s="70" t="s">
        <v>35</v>
      </c>
      <c r="E80" s="70" t="s">
        <v>42</v>
      </c>
      <c r="F80" s="70"/>
      <c r="G80" s="70"/>
      <c r="H80" s="70"/>
      <c r="I80" s="70"/>
      <c r="J80" s="70"/>
      <c r="K80" s="70"/>
      <c r="L80" s="70"/>
      <c r="M80" s="70" t="s">
        <v>37</v>
      </c>
      <c r="N80" s="70" t="s">
        <v>38</v>
      </c>
      <c r="O80" s="70" t="s">
        <v>39</v>
      </c>
      <c r="P80" s="71" t="s">
        <v>52</v>
      </c>
      <c r="Q80" s="73">
        <v>270074400000</v>
      </c>
      <c r="R80" s="73">
        <v>0</v>
      </c>
      <c r="S80" s="73">
        <v>0</v>
      </c>
      <c r="T80" s="73">
        <v>270074400000</v>
      </c>
      <c r="U80" s="73">
        <v>0</v>
      </c>
      <c r="V80" s="73">
        <v>266788170561.45999</v>
      </c>
      <c r="W80" s="73">
        <v>3286229438.54</v>
      </c>
      <c r="X80" s="73">
        <v>247758395614.64999</v>
      </c>
      <c r="Y80" s="73">
        <v>201413529327.53</v>
      </c>
      <c r="Z80" s="73">
        <v>201397969855.92999</v>
      </c>
      <c r="AA80" s="73">
        <v>201397758861.92999</v>
      </c>
      <c r="AB80" s="85"/>
    </row>
    <row r="81" spans="1:28" s="68" customFormat="1" ht="36" x14ac:dyDescent="0.2">
      <c r="A81" s="70" t="s">
        <v>184</v>
      </c>
      <c r="B81" s="71" t="s">
        <v>185</v>
      </c>
      <c r="C81" s="72" t="s">
        <v>51</v>
      </c>
      <c r="D81" s="70" t="s">
        <v>35</v>
      </c>
      <c r="E81" s="70" t="s">
        <v>42</v>
      </c>
      <c r="F81" s="70"/>
      <c r="G81" s="70"/>
      <c r="H81" s="70"/>
      <c r="I81" s="70"/>
      <c r="J81" s="70"/>
      <c r="K81" s="70"/>
      <c r="L81" s="70"/>
      <c r="M81" s="70" t="s">
        <v>153</v>
      </c>
      <c r="N81" s="70" t="s">
        <v>102</v>
      </c>
      <c r="O81" s="70" t="s">
        <v>39</v>
      </c>
      <c r="P81" s="71" t="s">
        <v>52</v>
      </c>
      <c r="Q81" s="73">
        <v>65200000</v>
      </c>
      <c r="R81" s="73">
        <v>0</v>
      </c>
      <c r="S81" s="73">
        <v>0</v>
      </c>
      <c r="T81" s="73">
        <v>65200000</v>
      </c>
      <c r="U81" s="73">
        <v>0</v>
      </c>
      <c r="V81" s="73">
        <v>65200000</v>
      </c>
      <c r="W81" s="73">
        <v>0</v>
      </c>
      <c r="X81" s="73">
        <v>64600000</v>
      </c>
      <c r="Y81" s="73">
        <v>0</v>
      </c>
      <c r="Z81" s="73">
        <v>0</v>
      </c>
      <c r="AA81" s="73">
        <v>0</v>
      </c>
      <c r="AB81" s="85"/>
    </row>
    <row r="82" spans="1:28" s="68" customFormat="1" ht="36" x14ac:dyDescent="0.2">
      <c r="A82" s="70" t="s">
        <v>184</v>
      </c>
      <c r="B82" s="71" t="s">
        <v>185</v>
      </c>
      <c r="C82" s="72" t="s">
        <v>51</v>
      </c>
      <c r="D82" s="70" t="s">
        <v>35</v>
      </c>
      <c r="E82" s="70" t="s">
        <v>42</v>
      </c>
      <c r="F82" s="70"/>
      <c r="G82" s="70"/>
      <c r="H82" s="70"/>
      <c r="I82" s="70"/>
      <c r="J82" s="70"/>
      <c r="K82" s="70"/>
      <c r="L82" s="70"/>
      <c r="M82" s="70" t="s">
        <v>153</v>
      </c>
      <c r="N82" s="70" t="s">
        <v>157</v>
      </c>
      <c r="O82" s="70" t="s">
        <v>39</v>
      </c>
      <c r="P82" s="71" t="s">
        <v>52</v>
      </c>
      <c r="Q82" s="73">
        <v>5619947000</v>
      </c>
      <c r="R82" s="73">
        <v>0</v>
      </c>
      <c r="S82" s="73">
        <v>0</v>
      </c>
      <c r="T82" s="73">
        <v>5619947000</v>
      </c>
      <c r="U82" s="73">
        <v>0</v>
      </c>
      <c r="V82" s="73">
        <v>5095733257.4499998</v>
      </c>
      <c r="W82" s="73">
        <v>524213742.55000001</v>
      </c>
      <c r="X82" s="73">
        <v>4689891368.75</v>
      </c>
      <c r="Y82" s="73">
        <v>3926667485.1999998</v>
      </c>
      <c r="Z82" s="73">
        <v>3619042522.1999998</v>
      </c>
      <c r="AA82" s="73">
        <v>3562766499.1999998</v>
      </c>
      <c r="AB82" s="85"/>
    </row>
    <row r="83" spans="1:28" s="68" customFormat="1" ht="36" x14ac:dyDescent="0.2">
      <c r="A83" s="70" t="s">
        <v>184</v>
      </c>
      <c r="B83" s="71" t="s">
        <v>185</v>
      </c>
      <c r="C83" s="72" t="s">
        <v>186</v>
      </c>
      <c r="D83" s="70" t="s">
        <v>35</v>
      </c>
      <c r="E83" s="70" t="s">
        <v>45</v>
      </c>
      <c r="F83" s="70" t="s">
        <v>45</v>
      </c>
      <c r="G83" s="70" t="s">
        <v>36</v>
      </c>
      <c r="H83" s="70" t="s">
        <v>187</v>
      </c>
      <c r="I83" s="70"/>
      <c r="J83" s="70"/>
      <c r="K83" s="70"/>
      <c r="L83" s="70"/>
      <c r="M83" s="70" t="s">
        <v>37</v>
      </c>
      <c r="N83" s="70" t="s">
        <v>38</v>
      </c>
      <c r="O83" s="70" t="s">
        <v>39</v>
      </c>
      <c r="P83" s="71" t="s">
        <v>188</v>
      </c>
      <c r="Q83" s="73">
        <v>74657700000</v>
      </c>
      <c r="R83" s="73">
        <v>0</v>
      </c>
      <c r="S83" s="73">
        <v>0</v>
      </c>
      <c r="T83" s="73">
        <v>74657700000</v>
      </c>
      <c r="U83" s="73">
        <v>12000000000</v>
      </c>
      <c r="V83" s="73">
        <v>62446366839.800003</v>
      </c>
      <c r="W83" s="73">
        <v>211333160.19999999</v>
      </c>
      <c r="X83" s="73">
        <v>61343670869.290001</v>
      </c>
      <c r="Y83" s="73">
        <v>47001472975.129997</v>
      </c>
      <c r="Z83" s="73">
        <v>47001472975.129997</v>
      </c>
      <c r="AA83" s="73">
        <v>47001472975.129997</v>
      </c>
      <c r="AB83" s="86"/>
    </row>
    <row r="84" spans="1:28" s="68" customFormat="1" ht="36" x14ac:dyDescent="0.2">
      <c r="A84" s="70" t="s">
        <v>184</v>
      </c>
      <c r="B84" s="71" t="s">
        <v>185</v>
      </c>
      <c r="C84" s="72" t="s">
        <v>186</v>
      </c>
      <c r="D84" s="70" t="s">
        <v>35</v>
      </c>
      <c r="E84" s="70" t="s">
        <v>45</v>
      </c>
      <c r="F84" s="70" t="s">
        <v>45</v>
      </c>
      <c r="G84" s="70" t="s">
        <v>36</v>
      </c>
      <c r="H84" s="70" t="s">
        <v>187</v>
      </c>
      <c r="I84" s="70"/>
      <c r="J84" s="70"/>
      <c r="K84" s="70"/>
      <c r="L84" s="70"/>
      <c r="M84" s="70" t="s">
        <v>153</v>
      </c>
      <c r="N84" s="70" t="s">
        <v>157</v>
      </c>
      <c r="O84" s="70" t="s">
        <v>39</v>
      </c>
      <c r="P84" s="71" t="s">
        <v>188</v>
      </c>
      <c r="Q84" s="73">
        <v>4750809000</v>
      </c>
      <c r="R84" s="73">
        <v>0</v>
      </c>
      <c r="S84" s="73">
        <v>0</v>
      </c>
      <c r="T84" s="73">
        <v>4750809000</v>
      </c>
      <c r="U84" s="73">
        <v>0</v>
      </c>
      <c r="V84" s="73">
        <v>4292472069</v>
      </c>
      <c r="W84" s="73">
        <v>458336931</v>
      </c>
      <c r="X84" s="73">
        <v>3905958887.7199998</v>
      </c>
      <c r="Y84" s="73">
        <v>2564382517.7199998</v>
      </c>
      <c r="Z84" s="73">
        <v>2397857334</v>
      </c>
      <c r="AA84" s="73">
        <v>2397857334</v>
      </c>
      <c r="AB84" s="86"/>
    </row>
    <row r="85" spans="1:28" s="68" customFormat="1" ht="48" x14ac:dyDescent="0.2">
      <c r="A85" s="70" t="s">
        <v>184</v>
      </c>
      <c r="B85" s="71" t="s">
        <v>185</v>
      </c>
      <c r="C85" s="72" t="s">
        <v>189</v>
      </c>
      <c r="D85" s="70" t="s">
        <v>35</v>
      </c>
      <c r="E85" s="70" t="s">
        <v>45</v>
      </c>
      <c r="F85" s="70" t="s">
        <v>45</v>
      </c>
      <c r="G85" s="70" t="s">
        <v>36</v>
      </c>
      <c r="H85" s="70" t="s">
        <v>190</v>
      </c>
      <c r="I85" s="70"/>
      <c r="J85" s="70"/>
      <c r="K85" s="70"/>
      <c r="L85" s="70"/>
      <c r="M85" s="70" t="s">
        <v>37</v>
      </c>
      <c r="N85" s="70" t="s">
        <v>38</v>
      </c>
      <c r="O85" s="70" t="s">
        <v>39</v>
      </c>
      <c r="P85" s="71" t="s">
        <v>191</v>
      </c>
      <c r="Q85" s="73">
        <v>7512800000</v>
      </c>
      <c r="R85" s="73">
        <v>0</v>
      </c>
      <c r="S85" s="73">
        <v>0</v>
      </c>
      <c r="T85" s="73">
        <v>7512800000</v>
      </c>
      <c r="U85" s="73">
        <v>0</v>
      </c>
      <c r="V85" s="73">
        <v>7490627739</v>
      </c>
      <c r="W85" s="73">
        <v>22172261</v>
      </c>
      <c r="X85" s="73">
        <v>7489433479</v>
      </c>
      <c r="Y85" s="73">
        <v>4260536989</v>
      </c>
      <c r="Z85" s="73">
        <v>4260536989</v>
      </c>
      <c r="AA85" s="73">
        <v>4260536989</v>
      </c>
      <c r="AB85" s="86"/>
    </row>
    <row r="86" spans="1:28" s="68" customFormat="1" ht="36" x14ac:dyDescent="0.2">
      <c r="A86" s="70" t="s">
        <v>184</v>
      </c>
      <c r="B86" s="71" t="s">
        <v>185</v>
      </c>
      <c r="C86" s="72" t="s">
        <v>192</v>
      </c>
      <c r="D86" s="70" t="s">
        <v>35</v>
      </c>
      <c r="E86" s="70" t="s">
        <v>45</v>
      </c>
      <c r="F86" s="70" t="s">
        <v>45</v>
      </c>
      <c r="G86" s="70" t="s">
        <v>36</v>
      </c>
      <c r="H86" s="70" t="s">
        <v>193</v>
      </c>
      <c r="I86" s="70"/>
      <c r="J86" s="70"/>
      <c r="K86" s="70"/>
      <c r="L86" s="70"/>
      <c r="M86" s="70" t="s">
        <v>37</v>
      </c>
      <c r="N86" s="70" t="s">
        <v>38</v>
      </c>
      <c r="O86" s="70" t="s">
        <v>39</v>
      </c>
      <c r="P86" s="71" t="s">
        <v>194</v>
      </c>
      <c r="Q86" s="73">
        <v>170800000</v>
      </c>
      <c r="R86" s="73">
        <v>0</v>
      </c>
      <c r="S86" s="73">
        <v>0</v>
      </c>
      <c r="T86" s="73">
        <v>170800000</v>
      </c>
      <c r="U86" s="73">
        <v>0</v>
      </c>
      <c r="V86" s="73">
        <v>170797587</v>
      </c>
      <c r="W86" s="73">
        <v>2413</v>
      </c>
      <c r="X86" s="73">
        <v>168549428</v>
      </c>
      <c r="Y86" s="73">
        <v>87486900</v>
      </c>
      <c r="Z86" s="73">
        <v>87486900</v>
      </c>
      <c r="AA86" s="73">
        <v>87486900</v>
      </c>
      <c r="AB86" s="86"/>
    </row>
    <row r="87" spans="1:28" s="68" customFormat="1" ht="36" x14ac:dyDescent="0.2">
      <c r="A87" s="70" t="s">
        <v>184</v>
      </c>
      <c r="B87" s="71" t="s">
        <v>185</v>
      </c>
      <c r="C87" s="72" t="s">
        <v>73</v>
      </c>
      <c r="D87" s="70" t="s">
        <v>35</v>
      </c>
      <c r="E87" s="70" t="s">
        <v>45</v>
      </c>
      <c r="F87" s="70" t="s">
        <v>48</v>
      </c>
      <c r="G87" s="70" t="s">
        <v>42</v>
      </c>
      <c r="H87" s="70" t="s">
        <v>71</v>
      </c>
      <c r="I87" s="70"/>
      <c r="J87" s="70"/>
      <c r="K87" s="70"/>
      <c r="L87" s="70"/>
      <c r="M87" s="70" t="s">
        <v>37</v>
      </c>
      <c r="N87" s="70" t="s">
        <v>38</v>
      </c>
      <c r="O87" s="70" t="s">
        <v>39</v>
      </c>
      <c r="P87" s="71" t="s">
        <v>74</v>
      </c>
      <c r="Q87" s="73">
        <v>3573500000</v>
      </c>
      <c r="R87" s="73">
        <v>308000000</v>
      </c>
      <c r="S87" s="73">
        <v>0</v>
      </c>
      <c r="T87" s="73">
        <v>3881500000</v>
      </c>
      <c r="U87" s="73">
        <v>0</v>
      </c>
      <c r="V87" s="73">
        <v>3261407477</v>
      </c>
      <c r="W87" s="73">
        <v>620092523</v>
      </c>
      <c r="X87" s="73">
        <v>3260176356</v>
      </c>
      <c r="Y87" s="73">
        <v>2499010493</v>
      </c>
      <c r="Z87" s="73">
        <v>2499010493</v>
      </c>
      <c r="AA87" s="73">
        <v>2499010493</v>
      </c>
      <c r="AB87" s="86"/>
    </row>
    <row r="88" spans="1:28" s="68" customFormat="1" ht="36" x14ac:dyDescent="0.2">
      <c r="A88" s="70" t="s">
        <v>184</v>
      </c>
      <c r="B88" s="71" t="s">
        <v>185</v>
      </c>
      <c r="C88" s="72" t="s">
        <v>195</v>
      </c>
      <c r="D88" s="70" t="s">
        <v>35</v>
      </c>
      <c r="E88" s="70" t="s">
        <v>45</v>
      </c>
      <c r="F88" s="70" t="s">
        <v>48</v>
      </c>
      <c r="G88" s="70" t="s">
        <v>42</v>
      </c>
      <c r="H88" s="70" t="s">
        <v>196</v>
      </c>
      <c r="I88" s="70"/>
      <c r="J88" s="70"/>
      <c r="K88" s="70"/>
      <c r="L88" s="70"/>
      <c r="M88" s="70" t="s">
        <v>37</v>
      </c>
      <c r="N88" s="70" t="s">
        <v>38</v>
      </c>
      <c r="O88" s="70" t="s">
        <v>39</v>
      </c>
      <c r="P88" s="71" t="s">
        <v>197</v>
      </c>
      <c r="Q88" s="73">
        <v>315900000</v>
      </c>
      <c r="R88" s="73">
        <v>0</v>
      </c>
      <c r="S88" s="73">
        <v>0</v>
      </c>
      <c r="T88" s="73">
        <v>315900000</v>
      </c>
      <c r="U88" s="73">
        <v>0</v>
      </c>
      <c r="V88" s="73">
        <v>315900000</v>
      </c>
      <c r="W88" s="73">
        <v>0</v>
      </c>
      <c r="X88" s="73">
        <v>313495093</v>
      </c>
      <c r="Y88" s="73">
        <v>263682661</v>
      </c>
      <c r="Z88" s="73">
        <v>263682661</v>
      </c>
      <c r="AA88" s="73">
        <v>263682661</v>
      </c>
      <c r="AB88" s="86"/>
    </row>
    <row r="89" spans="1:28" s="68" customFormat="1" ht="36" x14ac:dyDescent="0.2">
      <c r="A89" s="70" t="s">
        <v>184</v>
      </c>
      <c r="B89" s="71" t="s">
        <v>185</v>
      </c>
      <c r="C89" s="72" t="s">
        <v>75</v>
      </c>
      <c r="D89" s="70" t="s">
        <v>35</v>
      </c>
      <c r="E89" s="70" t="s">
        <v>45</v>
      </c>
      <c r="F89" s="70" t="s">
        <v>38</v>
      </c>
      <c r="G89" s="70"/>
      <c r="H89" s="70"/>
      <c r="I89" s="70"/>
      <c r="J89" s="70"/>
      <c r="K89" s="70"/>
      <c r="L89" s="70"/>
      <c r="M89" s="70" t="s">
        <v>37</v>
      </c>
      <c r="N89" s="70" t="s">
        <v>38</v>
      </c>
      <c r="O89" s="70" t="s">
        <v>39</v>
      </c>
      <c r="P89" s="71" t="s">
        <v>76</v>
      </c>
      <c r="Q89" s="73">
        <v>43000000000</v>
      </c>
      <c r="R89" s="73">
        <v>0</v>
      </c>
      <c r="S89" s="73">
        <v>0</v>
      </c>
      <c r="T89" s="73">
        <v>43000000000</v>
      </c>
      <c r="U89" s="73">
        <v>0</v>
      </c>
      <c r="V89" s="73">
        <v>42839941059.82</v>
      </c>
      <c r="W89" s="73">
        <v>160058940.18000001</v>
      </c>
      <c r="X89" s="73">
        <v>41740668846.190002</v>
      </c>
      <c r="Y89" s="73">
        <v>41368437660.059998</v>
      </c>
      <c r="Z89" s="73">
        <v>41368437660.059998</v>
      </c>
      <c r="AA89" s="73">
        <v>41368437660.059998</v>
      </c>
      <c r="AB89" s="86"/>
    </row>
    <row r="90" spans="1:28" s="68" customFormat="1" ht="36" x14ac:dyDescent="0.2">
      <c r="A90" s="70" t="s">
        <v>184</v>
      </c>
      <c r="B90" s="71" t="s">
        <v>185</v>
      </c>
      <c r="C90" s="72" t="s">
        <v>198</v>
      </c>
      <c r="D90" s="70" t="s">
        <v>35</v>
      </c>
      <c r="E90" s="70" t="s">
        <v>167</v>
      </c>
      <c r="F90" s="70"/>
      <c r="G90" s="70"/>
      <c r="H90" s="70"/>
      <c r="I90" s="70"/>
      <c r="J90" s="70"/>
      <c r="K90" s="70"/>
      <c r="L90" s="70"/>
      <c r="M90" s="70" t="s">
        <v>153</v>
      </c>
      <c r="N90" s="70" t="s">
        <v>157</v>
      </c>
      <c r="O90" s="70" t="s">
        <v>39</v>
      </c>
      <c r="P90" s="71" t="s">
        <v>199</v>
      </c>
      <c r="Q90" s="73">
        <v>103317712000</v>
      </c>
      <c r="R90" s="73">
        <v>0</v>
      </c>
      <c r="S90" s="73">
        <v>0</v>
      </c>
      <c r="T90" s="73">
        <v>103317712000</v>
      </c>
      <c r="U90" s="73">
        <v>0</v>
      </c>
      <c r="V90" s="73">
        <v>101938670653.17999</v>
      </c>
      <c r="W90" s="73">
        <v>1379041346.8199999</v>
      </c>
      <c r="X90" s="73">
        <v>100243133736.53</v>
      </c>
      <c r="Y90" s="73">
        <v>90537163903.5</v>
      </c>
      <c r="Z90" s="73">
        <v>84668391299.949997</v>
      </c>
      <c r="AA90" s="73">
        <v>83793897424.949997</v>
      </c>
      <c r="AB90" s="87"/>
    </row>
    <row r="91" spans="1:28" s="68" customFormat="1" ht="36" x14ac:dyDescent="0.2">
      <c r="A91" s="70" t="s">
        <v>184</v>
      </c>
      <c r="B91" s="71" t="s">
        <v>185</v>
      </c>
      <c r="C91" s="72" t="s">
        <v>77</v>
      </c>
      <c r="D91" s="70" t="s">
        <v>35</v>
      </c>
      <c r="E91" s="70" t="s">
        <v>78</v>
      </c>
      <c r="F91" s="70" t="s">
        <v>36</v>
      </c>
      <c r="G91" s="70"/>
      <c r="H91" s="70"/>
      <c r="I91" s="70"/>
      <c r="J91" s="70"/>
      <c r="K91" s="70"/>
      <c r="L91" s="70"/>
      <c r="M91" s="70" t="s">
        <v>37</v>
      </c>
      <c r="N91" s="70" t="s">
        <v>38</v>
      </c>
      <c r="O91" s="70" t="s">
        <v>39</v>
      </c>
      <c r="P91" s="71" t="s">
        <v>79</v>
      </c>
      <c r="Q91" s="73">
        <v>11337552000</v>
      </c>
      <c r="R91" s="73">
        <v>0</v>
      </c>
      <c r="S91" s="73">
        <v>0</v>
      </c>
      <c r="T91" s="73">
        <v>11337552000</v>
      </c>
      <c r="U91" s="73">
        <v>0</v>
      </c>
      <c r="V91" s="73">
        <v>11321751130</v>
      </c>
      <c r="W91" s="73">
        <v>15800870</v>
      </c>
      <c r="X91" s="73">
        <v>11301822199</v>
      </c>
      <c r="Y91" s="73">
        <v>11301822199</v>
      </c>
      <c r="Z91" s="73">
        <v>11301822199</v>
      </c>
      <c r="AA91" s="73">
        <v>11301822199</v>
      </c>
      <c r="AB91" s="88"/>
    </row>
    <row r="92" spans="1:28" s="68" customFormat="1" ht="36" x14ac:dyDescent="0.2">
      <c r="A92" s="70" t="s">
        <v>184</v>
      </c>
      <c r="B92" s="71" t="s">
        <v>185</v>
      </c>
      <c r="C92" s="72" t="s">
        <v>164</v>
      </c>
      <c r="D92" s="70" t="s">
        <v>35</v>
      </c>
      <c r="E92" s="70" t="s">
        <v>78</v>
      </c>
      <c r="F92" s="70" t="s">
        <v>45</v>
      </c>
      <c r="G92" s="70"/>
      <c r="H92" s="70"/>
      <c r="I92" s="70"/>
      <c r="J92" s="70"/>
      <c r="K92" s="70"/>
      <c r="L92" s="70"/>
      <c r="M92" s="70" t="s">
        <v>37</v>
      </c>
      <c r="N92" s="70" t="s">
        <v>38</v>
      </c>
      <c r="O92" s="70" t="s">
        <v>39</v>
      </c>
      <c r="P92" s="71" t="s">
        <v>165</v>
      </c>
      <c r="Q92" s="73">
        <v>374100000</v>
      </c>
      <c r="R92" s="73">
        <v>0</v>
      </c>
      <c r="S92" s="73">
        <v>0</v>
      </c>
      <c r="T92" s="73">
        <v>374100000</v>
      </c>
      <c r="U92" s="73">
        <v>0</v>
      </c>
      <c r="V92" s="73">
        <v>374044352</v>
      </c>
      <c r="W92" s="73">
        <v>55648</v>
      </c>
      <c r="X92" s="73">
        <v>364621554.88999999</v>
      </c>
      <c r="Y92" s="73">
        <v>360716169.88999999</v>
      </c>
      <c r="Z92" s="73">
        <v>359101869.88999999</v>
      </c>
      <c r="AA92" s="73">
        <v>359101869.88999999</v>
      </c>
      <c r="AB92" s="88"/>
    </row>
    <row r="93" spans="1:28" s="68" customFormat="1" ht="36" x14ac:dyDescent="0.2">
      <c r="A93" s="70" t="s">
        <v>184</v>
      </c>
      <c r="B93" s="71" t="s">
        <v>185</v>
      </c>
      <c r="C93" s="72" t="s">
        <v>80</v>
      </c>
      <c r="D93" s="70" t="s">
        <v>35</v>
      </c>
      <c r="E93" s="70" t="s">
        <v>78</v>
      </c>
      <c r="F93" s="70" t="s">
        <v>48</v>
      </c>
      <c r="G93" s="70" t="s">
        <v>36</v>
      </c>
      <c r="H93" s="70"/>
      <c r="I93" s="70"/>
      <c r="J93" s="70"/>
      <c r="K93" s="70"/>
      <c r="L93" s="70"/>
      <c r="M93" s="70" t="s">
        <v>37</v>
      </c>
      <c r="N93" s="70" t="s">
        <v>53</v>
      </c>
      <c r="O93" s="70" t="s">
        <v>54</v>
      </c>
      <c r="P93" s="71" t="s">
        <v>81</v>
      </c>
      <c r="Q93" s="73">
        <v>4118800000</v>
      </c>
      <c r="R93" s="73">
        <v>0</v>
      </c>
      <c r="S93" s="73">
        <v>0</v>
      </c>
      <c r="T93" s="73">
        <v>4118800000</v>
      </c>
      <c r="U93" s="73">
        <v>0</v>
      </c>
      <c r="V93" s="73">
        <v>4106799446</v>
      </c>
      <c r="W93" s="73">
        <v>12000554</v>
      </c>
      <c r="X93" s="73">
        <v>4106799446</v>
      </c>
      <c r="Y93" s="73">
        <v>4106799446</v>
      </c>
      <c r="Z93" s="73">
        <v>4106799446</v>
      </c>
      <c r="AA93" s="73">
        <v>4106799446</v>
      </c>
      <c r="AB93" s="88"/>
    </row>
    <row r="94" spans="1:28" s="68" customFormat="1" ht="36" x14ac:dyDescent="0.2">
      <c r="A94" s="70" t="s">
        <v>184</v>
      </c>
      <c r="B94" s="71" t="s">
        <v>185</v>
      </c>
      <c r="C94" s="72" t="s">
        <v>200</v>
      </c>
      <c r="D94" s="70" t="s">
        <v>35</v>
      </c>
      <c r="E94" s="70" t="s">
        <v>78</v>
      </c>
      <c r="F94" s="70" t="s">
        <v>48</v>
      </c>
      <c r="G94" s="70" t="s">
        <v>45</v>
      </c>
      <c r="H94" s="70"/>
      <c r="I94" s="70"/>
      <c r="J94" s="70"/>
      <c r="K94" s="70"/>
      <c r="L94" s="70"/>
      <c r="M94" s="70" t="s">
        <v>37</v>
      </c>
      <c r="N94" s="70" t="s">
        <v>38</v>
      </c>
      <c r="O94" s="70" t="s">
        <v>39</v>
      </c>
      <c r="P94" s="71" t="s">
        <v>201</v>
      </c>
      <c r="Q94" s="73">
        <v>51600000</v>
      </c>
      <c r="R94" s="73">
        <v>0</v>
      </c>
      <c r="S94" s="73">
        <v>0</v>
      </c>
      <c r="T94" s="73">
        <v>51600000</v>
      </c>
      <c r="U94" s="73">
        <v>0</v>
      </c>
      <c r="V94" s="73">
        <v>51600000</v>
      </c>
      <c r="W94" s="73">
        <v>0</v>
      </c>
      <c r="X94" s="73">
        <v>0</v>
      </c>
      <c r="Y94" s="73">
        <v>0</v>
      </c>
      <c r="Z94" s="73">
        <v>0</v>
      </c>
      <c r="AA94" s="73">
        <v>0</v>
      </c>
      <c r="AB94" s="88"/>
    </row>
    <row r="95" spans="1:28" s="68" customFormat="1" ht="36" x14ac:dyDescent="0.2">
      <c r="A95" s="70" t="s">
        <v>184</v>
      </c>
      <c r="B95" s="71" t="s">
        <v>185</v>
      </c>
      <c r="C95" s="72" t="s">
        <v>166</v>
      </c>
      <c r="D95" s="70" t="s">
        <v>35</v>
      </c>
      <c r="E95" s="70" t="s">
        <v>78</v>
      </c>
      <c r="F95" s="70" t="s">
        <v>167</v>
      </c>
      <c r="G95" s="70"/>
      <c r="H95" s="70"/>
      <c r="I95" s="70"/>
      <c r="J95" s="70"/>
      <c r="K95" s="70"/>
      <c r="L95" s="70"/>
      <c r="M95" s="70" t="s">
        <v>37</v>
      </c>
      <c r="N95" s="70" t="s">
        <v>38</v>
      </c>
      <c r="O95" s="70" t="s">
        <v>39</v>
      </c>
      <c r="P95" s="71" t="s">
        <v>168</v>
      </c>
      <c r="Q95" s="73">
        <v>373400000</v>
      </c>
      <c r="R95" s="73">
        <v>0</v>
      </c>
      <c r="S95" s="73">
        <v>0</v>
      </c>
      <c r="T95" s="73">
        <v>373400000</v>
      </c>
      <c r="U95" s="73">
        <v>0</v>
      </c>
      <c r="V95" s="73">
        <v>373400000</v>
      </c>
      <c r="W95" s="73">
        <v>0</v>
      </c>
      <c r="X95" s="73">
        <v>324089043</v>
      </c>
      <c r="Y95" s="73">
        <v>324089043</v>
      </c>
      <c r="Z95" s="73">
        <v>324089043</v>
      </c>
      <c r="AA95" s="73">
        <v>324089043</v>
      </c>
      <c r="AB95" s="88"/>
    </row>
    <row r="96" spans="1:28" s="68" customFormat="1" ht="96" x14ac:dyDescent="0.2">
      <c r="A96" s="70" t="s">
        <v>184</v>
      </c>
      <c r="B96" s="71" t="s">
        <v>185</v>
      </c>
      <c r="C96" s="72" t="s">
        <v>202</v>
      </c>
      <c r="D96" s="70" t="s">
        <v>83</v>
      </c>
      <c r="E96" s="70" t="s">
        <v>203</v>
      </c>
      <c r="F96" s="70" t="s">
        <v>85</v>
      </c>
      <c r="G96" s="70" t="s">
        <v>53</v>
      </c>
      <c r="H96" s="70" t="s">
        <v>204</v>
      </c>
      <c r="I96" s="70"/>
      <c r="J96" s="70"/>
      <c r="K96" s="70"/>
      <c r="L96" s="70"/>
      <c r="M96" s="70" t="s">
        <v>37</v>
      </c>
      <c r="N96" s="70" t="s">
        <v>38</v>
      </c>
      <c r="O96" s="70" t="s">
        <v>39</v>
      </c>
      <c r="P96" s="71" t="s">
        <v>205</v>
      </c>
      <c r="Q96" s="73">
        <v>1315000000</v>
      </c>
      <c r="R96" s="73">
        <v>0</v>
      </c>
      <c r="S96" s="73">
        <v>0</v>
      </c>
      <c r="T96" s="73">
        <v>1315000000</v>
      </c>
      <c r="U96" s="73">
        <v>0</v>
      </c>
      <c r="V96" s="73">
        <v>1315000000</v>
      </c>
      <c r="W96" s="73">
        <v>0</v>
      </c>
      <c r="X96" s="73">
        <v>1313333333</v>
      </c>
      <c r="Y96" s="73">
        <v>809013333</v>
      </c>
      <c r="Z96" s="73">
        <v>809013333</v>
      </c>
      <c r="AA96" s="73">
        <v>809013333</v>
      </c>
      <c r="AB96" s="89"/>
    </row>
    <row r="97" spans="1:28" s="68" customFormat="1" ht="96" x14ac:dyDescent="0.2">
      <c r="A97" s="70" t="s">
        <v>184</v>
      </c>
      <c r="B97" s="71" t="s">
        <v>185</v>
      </c>
      <c r="C97" s="72" t="s">
        <v>206</v>
      </c>
      <c r="D97" s="70" t="s">
        <v>83</v>
      </c>
      <c r="E97" s="70" t="s">
        <v>203</v>
      </c>
      <c r="F97" s="70" t="s">
        <v>85</v>
      </c>
      <c r="G97" s="70" t="s">
        <v>207</v>
      </c>
      <c r="H97" s="70" t="s">
        <v>204</v>
      </c>
      <c r="I97" s="70"/>
      <c r="J97" s="70"/>
      <c r="K97" s="70"/>
      <c r="L97" s="70"/>
      <c r="M97" s="70" t="s">
        <v>37</v>
      </c>
      <c r="N97" s="70" t="s">
        <v>38</v>
      </c>
      <c r="O97" s="70" t="s">
        <v>39</v>
      </c>
      <c r="P97" s="71" t="s">
        <v>205</v>
      </c>
      <c r="Q97" s="73">
        <v>2500000000</v>
      </c>
      <c r="R97" s="73">
        <v>0</v>
      </c>
      <c r="S97" s="73">
        <v>0</v>
      </c>
      <c r="T97" s="73">
        <v>2500000000</v>
      </c>
      <c r="U97" s="73">
        <v>0</v>
      </c>
      <c r="V97" s="73">
        <v>2500000000</v>
      </c>
      <c r="W97" s="73">
        <v>0</v>
      </c>
      <c r="X97" s="73">
        <v>1897623000</v>
      </c>
      <c r="Y97" s="73">
        <v>876000000</v>
      </c>
      <c r="Z97" s="73">
        <v>876000000</v>
      </c>
      <c r="AA97" s="73">
        <v>876000000</v>
      </c>
      <c r="AB97" s="89"/>
    </row>
    <row r="98" spans="1:28" s="68" customFormat="1" ht="96" x14ac:dyDescent="0.2">
      <c r="A98" s="70" t="s">
        <v>184</v>
      </c>
      <c r="B98" s="71" t="s">
        <v>185</v>
      </c>
      <c r="C98" s="72" t="s">
        <v>208</v>
      </c>
      <c r="D98" s="70" t="s">
        <v>83</v>
      </c>
      <c r="E98" s="70" t="s">
        <v>144</v>
      </c>
      <c r="F98" s="70" t="s">
        <v>85</v>
      </c>
      <c r="G98" s="70" t="s">
        <v>209</v>
      </c>
      <c r="H98" s="70" t="s">
        <v>204</v>
      </c>
      <c r="I98" s="70"/>
      <c r="J98" s="70"/>
      <c r="K98" s="70"/>
      <c r="L98" s="70"/>
      <c r="M98" s="70" t="s">
        <v>37</v>
      </c>
      <c r="N98" s="70" t="s">
        <v>38</v>
      </c>
      <c r="O98" s="70" t="s">
        <v>39</v>
      </c>
      <c r="P98" s="71" t="s">
        <v>205</v>
      </c>
      <c r="Q98" s="73">
        <v>2617700000</v>
      </c>
      <c r="R98" s="73">
        <v>0</v>
      </c>
      <c r="S98" s="73">
        <v>0</v>
      </c>
      <c r="T98" s="73">
        <v>2617700000</v>
      </c>
      <c r="U98" s="73">
        <v>0</v>
      </c>
      <c r="V98" s="73">
        <v>2617700000</v>
      </c>
      <c r="W98" s="73">
        <v>0</v>
      </c>
      <c r="X98" s="73">
        <v>2602354945</v>
      </c>
      <c r="Y98" s="73">
        <v>1302354945</v>
      </c>
      <c r="Z98" s="73">
        <v>1302354945</v>
      </c>
      <c r="AA98" s="73">
        <v>1302354945</v>
      </c>
      <c r="AB98" s="89"/>
    </row>
    <row r="99" spans="1:28" s="68" customFormat="1" ht="36" x14ac:dyDescent="0.2">
      <c r="A99" s="70" t="s">
        <v>210</v>
      </c>
      <c r="B99" s="71" t="s">
        <v>211</v>
      </c>
      <c r="C99" s="72" t="s">
        <v>34</v>
      </c>
      <c r="D99" s="70" t="s">
        <v>35</v>
      </c>
      <c r="E99" s="70" t="s">
        <v>36</v>
      </c>
      <c r="F99" s="70" t="s">
        <v>36</v>
      </c>
      <c r="G99" s="70" t="s">
        <v>36</v>
      </c>
      <c r="H99" s="70"/>
      <c r="I99" s="70"/>
      <c r="J99" s="70"/>
      <c r="K99" s="70"/>
      <c r="L99" s="70"/>
      <c r="M99" s="70" t="s">
        <v>37</v>
      </c>
      <c r="N99" s="70" t="s">
        <v>38</v>
      </c>
      <c r="O99" s="70" t="s">
        <v>39</v>
      </c>
      <c r="P99" s="71" t="s">
        <v>40</v>
      </c>
      <c r="Q99" s="73">
        <v>40005200000</v>
      </c>
      <c r="R99" s="73">
        <v>0</v>
      </c>
      <c r="S99" s="73">
        <v>0</v>
      </c>
      <c r="T99" s="73">
        <v>40005200000</v>
      </c>
      <c r="U99" s="73">
        <v>0</v>
      </c>
      <c r="V99" s="73">
        <v>39982200000</v>
      </c>
      <c r="W99" s="73">
        <v>23000000</v>
      </c>
      <c r="X99" s="73">
        <v>31733030685</v>
      </c>
      <c r="Y99" s="73">
        <v>31700703742</v>
      </c>
      <c r="Z99" s="73">
        <v>31700703742</v>
      </c>
      <c r="AA99" s="73">
        <v>31700703742</v>
      </c>
      <c r="AB99" s="90"/>
    </row>
    <row r="100" spans="1:28" s="68" customFormat="1" ht="36" x14ac:dyDescent="0.2">
      <c r="A100" s="70" t="s">
        <v>210</v>
      </c>
      <c r="B100" s="71" t="s">
        <v>211</v>
      </c>
      <c r="C100" s="72" t="s">
        <v>41</v>
      </c>
      <c r="D100" s="70" t="s">
        <v>35</v>
      </c>
      <c r="E100" s="70" t="s">
        <v>36</v>
      </c>
      <c r="F100" s="70" t="s">
        <v>36</v>
      </c>
      <c r="G100" s="70" t="s">
        <v>42</v>
      </c>
      <c r="H100" s="70"/>
      <c r="I100" s="70"/>
      <c r="J100" s="70"/>
      <c r="K100" s="70"/>
      <c r="L100" s="70"/>
      <c r="M100" s="70" t="s">
        <v>37</v>
      </c>
      <c r="N100" s="70" t="s">
        <v>38</v>
      </c>
      <c r="O100" s="70" t="s">
        <v>39</v>
      </c>
      <c r="P100" s="71" t="s">
        <v>43</v>
      </c>
      <c r="Q100" s="73">
        <v>13920200000</v>
      </c>
      <c r="R100" s="73">
        <v>0</v>
      </c>
      <c r="S100" s="73">
        <v>0</v>
      </c>
      <c r="T100" s="73">
        <v>13920200000</v>
      </c>
      <c r="U100" s="73">
        <v>0</v>
      </c>
      <c r="V100" s="73">
        <v>13920200000</v>
      </c>
      <c r="W100" s="73">
        <v>0</v>
      </c>
      <c r="X100" s="73">
        <v>12227420340.65</v>
      </c>
      <c r="Y100" s="73">
        <v>12227420340.65</v>
      </c>
      <c r="Z100" s="73">
        <v>12227420340.65</v>
      </c>
      <c r="AA100" s="73">
        <v>12227420340.65</v>
      </c>
      <c r="AB100" s="90"/>
    </row>
    <row r="101" spans="1:28" s="68" customFormat="1" ht="36" x14ac:dyDescent="0.2">
      <c r="A101" s="70" t="s">
        <v>210</v>
      </c>
      <c r="B101" s="71" t="s">
        <v>211</v>
      </c>
      <c r="C101" s="72" t="s">
        <v>44</v>
      </c>
      <c r="D101" s="70" t="s">
        <v>35</v>
      </c>
      <c r="E101" s="70" t="s">
        <v>36</v>
      </c>
      <c r="F101" s="70" t="s">
        <v>36</v>
      </c>
      <c r="G101" s="70" t="s">
        <v>45</v>
      </c>
      <c r="H101" s="70"/>
      <c r="I101" s="70"/>
      <c r="J101" s="70"/>
      <c r="K101" s="70"/>
      <c r="L101" s="70"/>
      <c r="M101" s="70" t="s">
        <v>37</v>
      </c>
      <c r="N101" s="70" t="s">
        <v>38</v>
      </c>
      <c r="O101" s="70" t="s">
        <v>39</v>
      </c>
      <c r="P101" s="71" t="s">
        <v>46</v>
      </c>
      <c r="Q101" s="73">
        <v>4461400000</v>
      </c>
      <c r="R101" s="73">
        <v>0</v>
      </c>
      <c r="S101" s="73">
        <v>0</v>
      </c>
      <c r="T101" s="73">
        <v>4461400000</v>
      </c>
      <c r="U101" s="73">
        <v>0</v>
      </c>
      <c r="V101" s="73">
        <v>4461400000</v>
      </c>
      <c r="W101" s="73">
        <v>0</v>
      </c>
      <c r="X101" s="73">
        <v>2986254055</v>
      </c>
      <c r="Y101" s="73">
        <v>2983236193</v>
      </c>
      <c r="Z101" s="73">
        <v>2983236193</v>
      </c>
      <c r="AA101" s="73">
        <v>2983236193</v>
      </c>
      <c r="AB101" s="90"/>
    </row>
    <row r="102" spans="1:28" s="68" customFormat="1" ht="36" x14ac:dyDescent="0.2">
      <c r="A102" s="70" t="s">
        <v>210</v>
      </c>
      <c r="B102" s="71" t="s">
        <v>211</v>
      </c>
      <c r="C102" s="72" t="s">
        <v>47</v>
      </c>
      <c r="D102" s="70" t="s">
        <v>35</v>
      </c>
      <c r="E102" s="70" t="s">
        <v>36</v>
      </c>
      <c r="F102" s="70" t="s">
        <v>36</v>
      </c>
      <c r="G102" s="70" t="s">
        <v>48</v>
      </c>
      <c r="H102" s="70"/>
      <c r="I102" s="70"/>
      <c r="J102" s="70"/>
      <c r="K102" s="70"/>
      <c r="L102" s="70"/>
      <c r="M102" s="70" t="s">
        <v>37</v>
      </c>
      <c r="N102" s="70" t="s">
        <v>38</v>
      </c>
      <c r="O102" s="70" t="s">
        <v>39</v>
      </c>
      <c r="P102" s="71" t="s">
        <v>49</v>
      </c>
      <c r="Q102" s="73">
        <v>8294500000</v>
      </c>
      <c r="R102" s="73">
        <v>0</v>
      </c>
      <c r="S102" s="73">
        <v>0</v>
      </c>
      <c r="T102" s="73">
        <v>8294500000</v>
      </c>
      <c r="U102" s="73">
        <v>8294500000</v>
      </c>
      <c r="V102" s="73">
        <v>0</v>
      </c>
      <c r="W102" s="73">
        <v>0</v>
      </c>
      <c r="X102" s="73">
        <v>0</v>
      </c>
      <c r="Y102" s="73">
        <v>0</v>
      </c>
      <c r="Z102" s="73">
        <v>0</v>
      </c>
      <c r="AA102" s="73">
        <v>0</v>
      </c>
      <c r="AB102" s="90"/>
    </row>
    <row r="103" spans="1:28" s="68" customFormat="1" ht="36" x14ac:dyDescent="0.2">
      <c r="A103" s="70" t="s">
        <v>210</v>
      </c>
      <c r="B103" s="71" t="s">
        <v>211</v>
      </c>
      <c r="C103" s="72" t="s">
        <v>51</v>
      </c>
      <c r="D103" s="70" t="s">
        <v>35</v>
      </c>
      <c r="E103" s="70" t="s">
        <v>42</v>
      </c>
      <c r="F103" s="70"/>
      <c r="G103" s="70"/>
      <c r="H103" s="70"/>
      <c r="I103" s="70"/>
      <c r="J103" s="70"/>
      <c r="K103" s="70"/>
      <c r="L103" s="70"/>
      <c r="M103" s="70" t="s">
        <v>37</v>
      </c>
      <c r="N103" s="70" t="s">
        <v>38</v>
      </c>
      <c r="O103" s="70" t="s">
        <v>39</v>
      </c>
      <c r="P103" s="71" t="s">
        <v>52</v>
      </c>
      <c r="Q103" s="73">
        <v>18832000000</v>
      </c>
      <c r="R103" s="73">
        <v>5000000000</v>
      </c>
      <c r="S103" s="73">
        <v>0</v>
      </c>
      <c r="T103" s="73">
        <v>23832000000</v>
      </c>
      <c r="U103" s="73">
        <v>0</v>
      </c>
      <c r="V103" s="73">
        <v>23599881975.5</v>
      </c>
      <c r="W103" s="73">
        <v>232118024.5</v>
      </c>
      <c r="X103" s="73">
        <v>20600489338.59</v>
      </c>
      <c r="Y103" s="73">
        <v>16014499321.280001</v>
      </c>
      <c r="Z103" s="73">
        <v>16014499321.280001</v>
      </c>
      <c r="AA103" s="73">
        <v>16014499321.280001</v>
      </c>
      <c r="AB103" s="91"/>
    </row>
    <row r="104" spans="1:28" s="68" customFormat="1" ht="36" x14ac:dyDescent="0.2">
      <c r="A104" s="70" t="s">
        <v>210</v>
      </c>
      <c r="B104" s="71" t="s">
        <v>211</v>
      </c>
      <c r="C104" s="72" t="s">
        <v>212</v>
      </c>
      <c r="D104" s="70" t="s">
        <v>35</v>
      </c>
      <c r="E104" s="70" t="s">
        <v>45</v>
      </c>
      <c r="F104" s="70" t="s">
        <v>45</v>
      </c>
      <c r="G104" s="70" t="s">
        <v>36</v>
      </c>
      <c r="H104" s="70" t="s">
        <v>213</v>
      </c>
      <c r="I104" s="70"/>
      <c r="J104" s="70"/>
      <c r="K104" s="70"/>
      <c r="L104" s="70"/>
      <c r="M104" s="70" t="s">
        <v>37</v>
      </c>
      <c r="N104" s="70" t="s">
        <v>38</v>
      </c>
      <c r="O104" s="70" t="s">
        <v>39</v>
      </c>
      <c r="P104" s="71" t="s">
        <v>214</v>
      </c>
      <c r="Q104" s="73">
        <v>51736700000</v>
      </c>
      <c r="R104" s="73">
        <v>35878480154</v>
      </c>
      <c r="S104" s="73">
        <v>12783649473</v>
      </c>
      <c r="T104" s="73">
        <v>74831530681</v>
      </c>
      <c r="U104" s="73">
        <v>0</v>
      </c>
      <c r="V104" s="73">
        <v>72623759900.960007</v>
      </c>
      <c r="W104" s="73">
        <v>2207770780.04</v>
      </c>
      <c r="X104" s="73">
        <v>68988686094.380005</v>
      </c>
      <c r="Y104" s="73">
        <v>33503421180.18</v>
      </c>
      <c r="Z104" s="73">
        <v>33503421180.18</v>
      </c>
      <c r="AA104" s="73">
        <v>33503421180.18</v>
      </c>
      <c r="AB104" s="92"/>
    </row>
    <row r="105" spans="1:28" s="68" customFormat="1" ht="36" x14ac:dyDescent="0.2">
      <c r="A105" s="70" t="s">
        <v>210</v>
      </c>
      <c r="B105" s="71" t="s">
        <v>211</v>
      </c>
      <c r="C105" s="72" t="s">
        <v>67</v>
      </c>
      <c r="D105" s="70" t="s">
        <v>35</v>
      </c>
      <c r="E105" s="70" t="s">
        <v>45</v>
      </c>
      <c r="F105" s="70" t="s">
        <v>45</v>
      </c>
      <c r="G105" s="70" t="s">
        <v>36</v>
      </c>
      <c r="H105" s="70" t="s">
        <v>68</v>
      </c>
      <c r="I105" s="70"/>
      <c r="J105" s="70"/>
      <c r="K105" s="70"/>
      <c r="L105" s="70"/>
      <c r="M105" s="70" t="s">
        <v>37</v>
      </c>
      <c r="N105" s="70" t="s">
        <v>38</v>
      </c>
      <c r="O105" s="70" t="s">
        <v>39</v>
      </c>
      <c r="P105" s="71" t="s">
        <v>69</v>
      </c>
      <c r="Q105" s="73">
        <v>5000000000</v>
      </c>
      <c r="R105" s="73">
        <v>0</v>
      </c>
      <c r="S105" s="73">
        <v>5000000000</v>
      </c>
      <c r="T105" s="73">
        <v>0</v>
      </c>
      <c r="U105" s="73">
        <v>0</v>
      </c>
      <c r="V105" s="73">
        <v>0</v>
      </c>
      <c r="W105" s="73">
        <v>0</v>
      </c>
      <c r="X105" s="73">
        <v>0</v>
      </c>
      <c r="Y105" s="73">
        <v>0</v>
      </c>
      <c r="Z105" s="73">
        <v>0</v>
      </c>
      <c r="AA105" s="73">
        <v>0</v>
      </c>
      <c r="AB105" s="92"/>
    </row>
    <row r="106" spans="1:28" s="68" customFormat="1" ht="36" x14ac:dyDescent="0.2">
      <c r="A106" s="70" t="s">
        <v>210</v>
      </c>
      <c r="B106" s="71" t="s">
        <v>211</v>
      </c>
      <c r="C106" s="72" t="s">
        <v>73</v>
      </c>
      <c r="D106" s="70" t="s">
        <v>35</v>
      </c>
      <c r="E106" s="70" t="s">
        <v>45</v>
      </c>
      <c r="F106" s="70" t="s">
        <v>48</v>
      </c>
      <c r="G106" s="70" t="s">
        <v>42</v>
      </c>
      <c r="H106" s="70" t="s">
        <v>71</v>
      </c>
      <c r="I106" s="70"/>
      <c r="J106" s="70"/>
      <c r="K106" s="70"/>
      <c r="L106" s="70"/>
      <c r="M106" s="70" t="s">
        <v>37</v>
      </c>
      <c r="N106" s="70" t="s">
        <v>38</v>
      </c>
      <c r="O106" s="70" t="s">
        <v>39</v>
      </c>
      <c r="P106" s="71" t="s">
        <v>74</v>
      </c>
      <c r="Q106" s="73">
        <v>262700000</v>
      </c>
      <c r="R106" s="73">
        <v>0</v>
      </c>
      <c r="S106" s="73">
        <v>0</v>
      </c>
      <c r="T106" s="73">
        <v>262700000</v>
      </c>
      <c r="U106" s="73">
        <v>0</v>
      </c>
      <c r="V106" s="73">
        <v>262700000</v>
      </c>
      <c r="W106" s="73">
        <v>0</v>
      </c>
      <c r="X106" s="73">
        <v>221140924</v>
      </c>
      <c r="Y106" s="73">
        <v>191617783</v>
      </c>
      <c r="Z106" s="73">
        <v>191617783</v>
      </c>
      <c r="AA106" s="73">
        <v>191617783</v>
      </c>
      <c r="AB106" s="92"/>
    </row>
    <row r="107" spans="1:28" s="68" customFormat="1" ht="36" x14ac:dyDescent="0.2">
      <c r="A107" s="70" t="s">
        <v>210</v>
      </c>
      <c r="B107" s="71" t="s">
        <v>211</v>
      </c>
      <c r="C107" s="72" t="s">
        <v>75</v>
      </c>
      <c r="D107" s="70" t="s">
        <v>35</v>
      </c>
      <c r="E107" s="70" t="s">
        <v>45</v>
      </c>
      <c r="F107" s="70" t="s">
        <v>38</v>
      </c>
      <c r="G107" s="70"/>
      <c r="H107" s="70"/>
      <c r="I107" s="70"/>
      <c r="J107" s="70"/>
      <c r="K107" s="70"/>
      <c r="L107" s="70"/>
      <c r="M107" s="70" t="s">
        <v>37</v>
      </c>
      <c r="N107" s="70" t="s">
        <v>38</v>
      </c>
      <c r="O107" s="70" t="s">
        <v>39</v>
      </c>
      <c r="P107" s="71" t="s">
        <v>76</v>
      </c>
      <c r="Q107" s="73">
        <v>108800000</v>
      </c>
      <c r="R107" s="73">
        <v>77882567408</v>
      </c>
      <c r="S107" s="73">
        <v>48406252545</v>
      </c>
      <c r="T107" s="73">
        <v>29585114863</v>
      </c>
      <c r="U107" s="73">
        <v>0.2</v>
      </c>
      <c r="V107" s="73">
        <v>29165119054</v>
      </c>
      <c r="W107" s="73">
        <v>419995808.80000001</v>
      </c>
      <c r="X107" s="73">
        <v>29165119054</v>
      </c>
      <c r="Y107" s="73">
        <v>29165119054</v>
      </c>
      <c r="Z107" s="73">
        <v>29165119054</v>
      </c>
      <c r="AA107" s="73">
        <v>29165119054</v>
      </c>
      <c r="AB107" s="92"/>
    </row>
    <row r="108" spans="1:28" s="68" customFormat="1" ht="36" x14ac:dyDescent="0.2">
      <c r="A108" s="70" t="s">
        <v>210</v>
      </c>
      <c r="B108" s="71" t="s">
        <v>211</v>
      </c>
      <c r="C108" s="72" t="s">
        <v>80</v>
      </c>
      <c r="D108" s="70" t="s">
        <v>35</v>
      </c>
      <c r="E108" s="70" t="s">
        <v>78</v>
      </c>
      <c r="F108" s="70" t="s">
        <v>48</v>
      </c>
      <c r="G108" s="70" t="s">
        <v>36</v>
      </c>
      <c r="H108" s="70"/>
      <c r="I108" s="70"/>
      <c r="J108" s="70"/>
      <c r="K108" s="70"/>
      <c r="L108" s="70"/>
      <c r="M108" s="70" t="s">
        <v>37</v>
      </c>
      <c r="N108" s="70" t="s">
        <v>53</v>
      </c>
      <c r="O108" s="70" t="s">
        <v>54</v>
      </c>
      <c r="P108" s="71" t="s">
        <v>81</v>
      </c>
      <c r="Q108" s="73">
        <v>299100000</v>
      </c>
      <c r="R108" s="73">
        <v>0</v>
      </c>
      <c r="S108" s="73">
        <v>0</v>
      </c>
      <c r="T108" s="73">
        <v>299100000</v>
      </c>
      <c r="U108" s="73">
        <v>0</v>
      </c>
      <c r="V108" s="73">
        <v>293801320</v>
      </c>
      <c r="W108" s="73">
        <v>5298680</v>
      </c>
      <c r="X108" s="73">
        <v>293801320</v>
      </c>
      <c r="Y108" s="73">
        <v>293801320</v>
      </c>
      <c r="Z108" s="73">
        <v>293801320</v>
      </c>
      <c r="AA108" s="73">
        <v>293801320</v>
      </c>
      <c r="AB108" s="93"/>
    </row>
    <row r="109" spans="1:28" s="68" customFormat="1" ht="36" x14ac:dyDescent="0.2">
      <c r="A109" s="70" t="s">
        <v>210</v>
      </c>
      <c r="B109" s="71" t="s">
        <v>211</v>
      </c>
      <c r="C109" s="72" t="s">
        <v>215</v>
      </c>
      <c r="D109" s="70" t="s">
        <v>83</v>
      </c>
      <c r="E109" s="70" t="s">
        <v>216</v>
      </c>
      <c r="F109" s="70" t="s">
        <v>85</v>
      </c>
      <c r="G109" s="70" t="s">
        <v>86</v>
      </c>
      <c r="H109" s="70" t="s">
        <v>217</v>
      </c>
      <c r="I109" s="70"/>
      <c r="J109" s="70"/>
      <c r="K109" s="70"/>
      <c r="L109" s="70"/>
      <c r="M109" s="70" t="s">
        <v>37</v>
      </c>
      <c r="N109" s="70" t="s">
        <v>38</v>
      </c>
      <c r="O109" s="70" t="s">
        <v>39</v>
      </c>
      <c r="P109" s="71" t="s">
        <v>218</v>
      </c>
      <c r="Q109" s="73">
        <v>3713230542</v>
      </c>
      <c r="R109" s="73">
        <v>0</v>
      </c>
      <c r="S109" s="73">
        <v>0</v>
      </c>
      <c r="T109" s="73">
        <v>3713230542</v>
      </c>
      <c r="U109" s="73">
        <v>0</v>
      </c>
      <c r="V109" s="73">
        <v>3145092716.3299999</v>
      </c>
      <c r="W109" s="73">
        <v>568137825.66999996</v>
      </c>
      <c r="X109" s="73">
        <v>3141009383</v>
      </c>
      <c r="Y109" s="73">
        <v>1504479511.04</v>
      </c>
      <c r="Z109" s="73">
        <v>1504479511.04</v>
      </c>
      <c r="AA109" s="73">
        <v>1504479511.04</v>
      </c>
      <c r="AB109" s="94"/>
    </row>
    <row r="110" spans="1:28" s="68" customFormat="1" ht="36" x14ac:dyDescent="0.2">
      <c r="A110" s="70" t="s">
        <v>210</v>
      </c>
      <c r="B110" s="71" t="s">
        <v>211</v>
      </c>
      <c r="C110" s="72" t="s">
        <v>215</v>
      </c>
      <c r="D110" s="70" t="s">
        <v>83</v>
      </c>
      <c r="E110" s="70" t="s">
        <v>216</v>
      </c>
      <c r="F110" s="70" t="s">
        <v>85</v>
      </c>
      <c r="G110" s="70" t="s">
        <v>86</v>
      </c>
      <c r="H110" s="70" t="s">
        <v>217</v>
      </c>
      <c r="I110" s="70"/>
      <c r="J110" s="70"/>
      <c r="K110" s="70"/>
      <c r="L110" s="70"/>
      <c r="M110" s="70" t="s">
        <v>37</v>
      </c>
      <c r="N110" s="70" t="s">
        <v>93</v>
      </c>
      <c r="O110" s="70" t="s">
        <v>39</v>
      </c>
      <c r="P110" s="71" t="s">
        <v>218</v>
      </c>
      <c r="Q110" s="73">
        <v>8553096458</v>
      </c>
      <c r="R110" s="73">
        <v>0</v>
      </c>
      <c r="S110" s="73">
        <v>0</v>
      </c>
      <c r="T110" s="73">
        <v>8553096458</v>
      </c>
      <c r="U110" s="73">
        <v>0</v>
      </c>
      <c r="V110" s="73">
        <v>7860880970.9300003</v>
      </c>
      <c r="W110" s="73">
        <v>692215487.07000005</v>
      </c>
      <c r="X110" s="73">
        <v>7845211306.6000004</v>
      </c>
      <c r="Y110" s="73">
        <v>4650008623</v>
      </c>
      <c r="Z110" s="73">
        <v>4650008623</v>
      </c>
      <c r="AA110" s="73">
        <v>4650008623</v>
      </c>
      <c r="AB110" s="94"/>
    </row>
    <row r="111" spans="1:28" s="68" customFormat="1" ht="36" x14ac:dyDescent="0.2">
      <c r="A111" s="70" t="s">
        <v>219</v>
      </c>
      <c r="B111" s="71" t="s">
        <v>220</v>
      </c>
      <c r="C111" s="72" t="s">
        <v>34</v>
      </c>
      <c r="D111" s="70" t="s">
        <v>35</v>
      </c>
      <c r="E111" s="70" t="s">
        <v>36</v>
      </c>
      <c r="F111" s="70" t="s">
        <v>36</v>
      </c>
      <c r="G111" s="70" t="s">
        <v>36</v>
      </c>
      <c r="H111" s="70"/>
      <c r="I111" s="70"/>
      <c r="J111" s="70"/>
      <c r="K111" s="70"/>
      <c r="L111" s="70"/>
      <c r="M111" s="70" t="s">
        <v>37</v>
      </c>
      <c r="N111" s="70" t="s">
        <v>38</v>
      </c>
      <c r="O111" s="70" t="s">
        <v>39</v>
      </c>
      <c r="P111" s="71" t="s">
        <v>40</v>
      </c>
      <c r="Q111" s="73">
        <v>26719500000</v>
      </c>
      <c r="R111" s="73">
        <v>0</v>
      </c>
      <c r="S111" s="73">
        <v>0</v>
      </c>
      <c r="T111" s="73">
        <v>26719500000</v>
      </c>
      <c r="U111" s="73">
        <v>0</v>
      </c>
      <c r="V111" s="73">
        <v>26715500000</v>
      </c>
      <c r="W111" s="73">
        <v>4000000</v>
      </c>
      <c r="X111" s="73">
        <v>15329683416</v>
      </c>
      <c r="Y111" s="73">
        <v>15329683416</v>
      </c>
      <c r="Z111" s="73">
        <v>15329683416</v>
      </c>
      <c r="AA111" s="73">
        <v>15329683416</v>
      </c>
      <c r="AB111" s="95"/>
    </row>
    <row r="112" spans="1:28" s="68" customFormat="1" ht="36" x14ac:dyDescent="0.2">
      <c r="A112" s="70" t="s">
        <v>219</v>
      </c>
      <c r="B112" s="71" t="s">
        <v>220</v>
      </c>
      <c r="C112" s="72" t="s">
        <v>41</v>
      </c>
      <c r="D112" s="70" t="s">
        <v>35</v>
      </c>
      <c r="E112" s="70" t="s">
        <v>36</v>
      </c>
      <c r="F112" s="70" t="s">
        <v>36</v>
      </c>
      <c r="G112" s="70" t="s">
        <v>42</v>
      </c>
      <c r="H112" s="70"/>
      <c r="I112" s="70"/>
      <c r="J112" s="70"/>
      <c r="K112" s="70"/>
      <c r="L112" s="70"/>
      <c r="M112" s="70" t="s">
        <v>37</v>
      </c>
      <c r="N112" s="70" t="s">
        <v>38</v>
      </c>
      <c r="O112" s="70" t="s">
        <v>39</v>
      </c>
      <c r="P112" s="71" t="s">
        <v>43</v>
      </c>
      <c r="Q112" s="73">
        <v>10828300000</v>
      </c>
      <c r="R112" s="73">
        <v>0</v>
      </c>
      <c r="S112" s="73">
        <v>0</v>
      </c>
      <c r="T112" s="73">
        <v>10828300000</v>
      </c>
      <c r="U112" s="73">
        <v>0</v>
      </c>
      <c r="V112" s="73">
        <v>10828300000</v>
      </c>
      <c r="W112" s="73">
        <v>0</v>
      </c>
      <c r="X112" s="73">
        <v>6116313479</v>
      </c>
      <c r="Y112" s="73">
        <v>6092028956</v>
      </c>
      <c r="Z112" s="73">
        <v>6092028956</v>
      </c>
      <c r="AA112" s="73">
        <v>6092028956</v>
      </c>
      <c r="AB112" s="95"/>
    </row>
    <row r="113" spans="1:28" s="68" customFormat="1" ht="36" x14ac:dyDescent="0.2">
      <c r="A113" s="70" t="s">
        <v>219</v>
      </c>
      <c r="B113" s="71" t="s">
        <v>220</v>
      </c>
      <c r="C113" s="72" t="s">
        <v>44</v>
      </c>
      <c r="D113" s="70" t="s">
        <v>35</v>
      </c>
      <c r="E113" s="70" t="s">
        <v>36</v>
      </c>
      <c r="F113" s="70" t="s">
        <v>36</v>
      </c>
      <c r="G113" s="70" t="s">
        <v>45</v>
      </c>
      <c r="H113" s="70"/>
      <c r="I113" s="70"/>
      <c r="J113" s="70"/>
      <c r="K113" s="70"/>
      <c r="L113" s="70"/>
      <c r="M113" s="70" t="s">
        <v>37</v>
      </c>
      <c r="N113" s="70" t="s">
        <v>38</v>
      </c>
      <c r="O113" s="70" t="s">
        <v>39</v>
      </c>
      <c r="P113" s="71" t="s">
        <v>46</v>
      </c>
      <c r="Q113" s="73">
        <v>2644000000</v>
      </c>
      <c r="R113" s="73">
        <v>0</v>
      </c>
      <c r="S113" s="73">
        <v>0</v>
      </c>
      <c r="T113" s="73">
        <v>2644000000</v>
      </c>
      <c r="U113" s="73">
        <v>0</v>
      </c>
      <c r="V113" s="73">
        <v>2555999999</v>
      </c>
      <c r="W113" s="73">
        <v>88000001</v>
      </c>
      <c r="X113" s="73">
        <v>2068435165</v>
      </c>
      <c r="Y113" s="73">
        <v>2067153132</v>
      </c>
      <c r="Z113" s="73">
        <v>2067153132</v>
      </c>
      <c r="AA113" s="73">
        <v>2067153132</v>
      </c>
      <c r="AB113" s="95"/>
    </row>
    <row r="114" spans="1:28" s="68" customFormat="1" ht="36" x14ac:dyDescent="0.2">
      <c r="A114" s="70" t="s">
        <v>219</v>
      </c>
      <c r="B114" s="71" t="s">
        <v>220</v>
      </c>
      <c r="C114" s="72" t="s">
        <v>51</v>
      </c>
      <c r="D114" s="70" t="s">
        <v>35</v>
      </c>
      <c r="E114" s="70" t="s">
        <v>42</v>
      </c>
      <c r="F114" s="70"/>
      <c r="G114" s="70"/>
      <c r="H114" s="70"/>
      <c r="I114" s="70"/>
      <c r="J114" s="70"/>
      <c r="K114" s="70"/>
      <c r="L114" s="70"/>
      <c r="M114" s="70" t="s">
        <v>37</v>
      </c>
      <c r="N114" s="70" t="s">
        <v>38</v>
      </c>
      <c r="O114" s="70" t="s">
        <v>39</v>
      </c>
      <c r="P114" s="71" t="s">
        <v>52</v>
      </c>
      <c r="Q114" s="73">
        <v>127526800000</v>
      </c>
      <c r="R114" s="73">
        <v>0</v>
      </c>
      <c r="S114" s="73">
        <v>0</v>
      </c>
      <c r="T114" s="73">
        <v>127526800000</v>
      </c>
      <c r="U114" s="73">
        <v>0</v>
      </c>
      <c r="V114" s="73">
        <v>123851234238.91</v>
      </c>
      <c r="W114" s="73">
        <v>3675565761.0900002</v>
      </c>
      <c r="X114" s="73">
        <v>122504038321.66</v>
      </c>
      <c r="Y114" s="73">
        <v>70349123896.589996</v>
      </c>
      <c r="Z114" s="73">
        <v>70349123896.589996</v>
      </c>
      <c r="AA114" s="73">
        <v>70349123896.589996</v>
      </c>
      <c r="AB114" s="96"/>
    </row>
    <row r="115" spans="1:28" s="68" customFormat="1" ht="36" x14ac:dyDescent="0.2">
      <c r="A115" s="70" t="s">
        <v>219</v>
      </c>
      <c r="B115" s="71" t="s">
        <v>220</v>
      </c>
      <c r="C115" s="72" t="s">
        <v>67</v>
      </c>
      <c r="D115" s="70" t="s">
        <v>35</v>
      </c>
      <c r="E115" s="70" t="s">
        <v>45</v>
      </c>
      <c r="F115" s="70" t="s">
        <v>45</v>
      </c>
      <c r="G115" s="70" t="s">
        <v>36</v>
      </c>
      <c r="H115" s="70" t="s">
        <v>68</v>
      </c>
      <c r="I115" s="70"/>
      <c r="J115" s="70"/>
      <c r="K115" s="70"/>
      <c r="L115" s="70"/>
      <c r="M115" s="70" t="s">
        <v>37</v>
      </c>
      <c r="N115" s="70" t="s">
        <v>38</v>
      </c>
      <c r="O115" s="70" t="s">
        <v>39</v>
      </c>
      <c r="P115" s="71" t="s">
        <v>69</v>
      </c>
      <c r="Q115" s="73">
        <v>50000000000</v>
      </c>
      <c r="R115" s="73">
        <v>0</v>
      </c>
      <c r="S115" s="73">
        <v>0</v>
      </c>
      <c r="T115" s="73">
        <v>50000000000</v>
      </c>
      <c r="U115" s="73">
        <v>6420172715</v>
      </c>
      <c r="V115" s="73">
        <v>43579827285</v>
      </c>
      <c r="W115" s="73">
        <v>0</v>
      </c>
      <c r="X115" s="73">
        <v>0</v>
      </c>
      <c r="Y115" s="73">
        <v>0</v>
      </c>
      <c r="Z115" s="73">
        <v>0</v>
      </c>
      <c r="AA115" s="73">
        <v>0</v>
      </c>
      <c r="AB115" s="97"/>
    </row>
    <row r="116" spans="1:28" s="68" customFormat="1" ht="48" x14ac:dyDescent="0.2">
      <c r="A116" s="70" t="s">
        <v>219</v>
      </c>
      <c r="B116" s="71" t="s">
        <v>220</v>
      </c>
      <c r="C116" s="72" t="s">
        <v>221</v>
      </c>
      <c r="D116" s="70" t="s">
        <v>35</v>
      </c>
      <c r="E116" s="70" t="s">
        <v>45</v>
      </c>
      <c r="F116" s="70" t="s">
        <v>48</v>
      </c>
      <c r="G116" s="70" t="s">
        <v>36</v>
      </c>
      <c r="H116" s="70" t="s">
        <v>222</v>
      </c>
      <c r="I116" s="70"/>
      <c r="J116" s="70"/>
      <c r="K116" s="70"/>
      <c r="L116" s="70"/>
      <c r="M116" s="70" t="s">
        <v>37</v>
      </c>
      <c r="N116" s="70" t="s">
        <v>38</v>
      </c>
      <c r="O116" s="70" t="s">
        <v>39</v>
      </c>
      <c r="P116" s="71" t="s">
        <v>223</v>
      </c>
      <c r="Q116" s="73">
        <v>412868800000</v>
      </c>
      <c r="R116" s="73">
        <v>0</v>
      </c>
      <c r="S116" s="73">
        <v>0</v>
      </c>
      <c r="T116" s="73">
        <v>412868800000</v>
      </c>
      <c r="U116" s="73">
        <v>0</v>
      </c>
      <c r="V116" s="73">
        <v>412868800000</v>
      </c>
      <c r="W116" s="73">
        <v>0</v>
      </c>
      <c r="X116" s="73">
        <v>379268840079.48999</v>
      </c>
      <c r="Y116" s="73">
        <v>337209942253.90002</v>
      </c>
      <c r="Z116" s="73">
        <v>337209942253.90002</v>
      </c>
      <c r="AA116" s="73">
        <v>337209942253.90002</v>
      </c>
      <c r="AB116" s="97"/>
    </row>
    <row r="117" spans="1:28" s="68" customFormat="1" ht="36" x14ac:dyDescent="0.2">
      <c r="A117" s="70" t="s">
        <v>219</v>
      </c>
      <c r="B117" s="71" t="s">
        <v>220</v>
      </c>
      <c r="C117" s="72" t="s">
        <v>224</v>
      </c>
      <c r="D117" s="70" t="s">
        <v>35</v>
      </c>
      <c r="E117" s="70" t="s">
        <v>45</v>
      </c>
      <c r="F117" s="70" t="s">
        <v>48</v>
      </c>
      <c r="G117" s="70" t="s">
        <v>36</v>
      </c>
      <c r="H117" s="70" t="s">
        <v>225</v>
      </c>
      <c r="I117" s="70"/>
      <c r="J117" s="70"/>
      <c r="K117" s="70"/>
      <c r="L117" s="70"/>
      <c r="M117" s="70" t="s">
        <v>37</v>
      </c>
      <c r="N117" s="70" t="s">
        <v>38</v>
      </c>
      <c r="O117" s="70" t="s">
        <v>39</v>
      </c>
      <c r="P117" s="71" t="s">
        <v>226</v>
      </c>
      <c r="Q117" s="73">
        <v>876000000000</v>
      </c>
      <c r="R117" s="73">
        <v>0</v>
      </c>
      <c r="S117" s="73">
        <v>0</v>
      </c>
      <c r="T117" s="73">
        <v>876000000000</v>
      </c>
      <c r="U117" s="73">
        <v>0</v>
      </c>
      <c r="V117" s="73">
        <v>875140482605.89001</v>
      </c>
      <c r="W117" s="73">
        <v>859517394.11000001</v>
      </c>
      <c r="X117" s="73">
        <v>875137656094.15002</v>
      </c>
      <c r="Y117" s="73">
        <v>579656090796.63</v>
      </c>
      <c r="Z117" s="73">
        <v>576378547049.21997</v>
      </c>
      <c r="AA117" s="73">
        <v>576378547049.21997</v>
      </c>
      <c r="AB117" s="97"/>
    </row>
    <row r="118" spans="1:28" s="68" customFormat="1" ht="36" x14ac:dyDescent="0.2">
      <c r="A118" s="70" t="s">
        <v>219</v>
      </c>
      <c r="B118" s="71" t="s">
        <v>220</v>
      </c>
      <c r="C118" s="72" t="s">
        <v>73</v>
      </c>
      <c r="D118" s="70" t="s">
        <v>35</v>
      </c>
      <c r="E118" s="70" t="s">
        <v>45</v>
      </c>
      <c r="F118" s="70" t="s">
        <v>48</v>
      </c>
      <c r="G118" s="70" t="s">
        <v>42</v>
      </c>
      <c r="H118" s="70" t="s">
        <v>71</v>
      </c>
      <c r="I118" s="70"/>
      <c r="J118" s="70"/>
      <c r="K118" s="70"/>
      <c r="L118" s="70"/>
      <c r="M118" s="70" t="s">
        <v>37</v>
      </c>
      <c r="N118" s="70" t="s">
        <v>38</v>
      </c>
      <c r="O118" s="70" t="s">
        <v>39</v>
      </c>
      <c r="P118" s="71" t="s">
        <v>74</v>
      </c>
      <c r="Q118" s="73">
        <v>156000000</v>
      </c>
      <c r="R118" s="73">
        <v>0</v>
      </c>
      <c r="S118" s="73">
        <v>0</v>
      </c>
      <c r="T118" s="73">
        <v>156000000</v>
      </c>
      <c r="U118" s="73">
        <v>0</v>
      </c>
      <c r="V118" s="73">
        <v>156000000</v>
      </c>
      <c r="W118" s="73">
        <v>0</v>
      </c>
      <c r="X118" s="73">
        <v>106403607</v>
      </c>
      <c r="Y118" s="73">
        <v>77527977</v>
      </c>
      <c r="Z118" s="73">
        <v>77527977</v>
      </c>
      <c r="AA118" s="73">
        <v>77527977</v>
      </c>
      <c r="AB118" s="97"/>
    </row>
    <row r="119" spans="1:28" s="68" customFormat="1" ht="36" x14ac:dyDescent="0.2">
      <c r="A119" s="70" t="s">
        <v>219</v>
      </c>
      <c r="B119" s="71" t="s">
        <v>220</v>
      </c>
      <c r="C119" s="72" t="s">
        <v>75</v>
      </c>
      <c r="D119" s="70" t="s">
        <v>35</v>
      </c>
      <c r="E119" s="70" t="s">
        <v>45</v>
      </c>
      <c r="F119" s="70" t="s">
        <v>38</v>
      </c>
      <c r="G119" s="70"/>
      <c r="H119" s="70"/>
      <c r="I119" s="70"/>
      <c r="J119" s="70"/>
      <c r="K119" s="70"/>
      <c r="L119" s="70"/>
      <c r="M119" s="70" t="s">
        <v>37</v>
      </c>
      <c r="N119" s="70" t="s">
        <v>38</v>
      </c>
      <c r="O119" s="70" t="s">
        <v>39</v>
      </c>
      <c r="P119" s="71" t="s">
        <v>76</v>
      </c>
      <c r="Q119" s="73">
        <v>11491600000</v>
      </c>
      <c r="R119" s="73">
        <v>0</v>
      </c>
      <c r="S119" s="73">
        <v>0</v>
      </c>
      <c r="T119" s="73">
        <v>11491600000</v>
      </c>
      <c r="U119" s="73">
        <v>0</v>
      </c>
      <c r="V119" s="73">
        <v>11491600000</v>
      </c>
      <c r="W119" s="73">
        <v>0</v>
      </c>
      <c r="X119" s="73">
        <v>11488497269.879999</v>
      </c>
      <c r="Y119" s="73">
        <v>11488497269.879999</v>
      </c>
      <c r="Z119" s="73">
        <v>11488497269.879999</v>
      </c>
      <c r="AA119" s="73">
        <v>11488497269.879999</v>
      </c>
      <c r="AB119" s="97"/>
    </row>
    <row r="120" spans="1:28" s="68" customFormat="1" ht="36" x14ac:dyDescent="0.2">
      <c r="A120" s="70" t="s">
        <v>219</v>
      </c>
      <c r="B120" s="71" t="s">
        <v>220</v>
      </c>
      <c r="C120" s="72" t="s">
        <v>77</v>
      </c>
      <c r="D120" s="70" t="s">
        <v>35</v>
      </c>
      <c r="E120" s="70" t="s">
        <v>78</v>
      </c>
      <c r="F120" s="70" t="s">
        <v>36</v>
      </c>
      <c r="G120" s="70"/>
      <c r="H120" s="70"/>
      <c r="I120" s="70"/>
      <c r="J120" s="70"/>
      <c r="K120" s="70"/>
      <c r="L120" s="70"/>
      <c r="M120" s="70" t="s">
        <v>37</v>
      </c>
      <c r="N120" s="70" t="s">
        <v>38</v>
      </c>
      <c r="O120" s="70" t="s">
        <v>39</v>
      </c>
      <c r="P120" s="71" t="s">
        <v>79</v>
      </c>
      <c r="Q120" s="73">
        <v>2500000</v>
      </c>
      <c r="R120" s="73">
        <v>0</v>
      </c>
      <c r="S120" s="73">
        <v>0</v>
      </c>
      <c r="T120" s="73">
        <v>2500000</v>
      </c>
      <c r="U120" s="73">
        <v>0</v>
      </c>
      <c r="V120" s="73">
        <v>2500000</v>
      </c>
      <c r="W120" s="73">
        <v>0</v>
      </c>
      <c r="X120" s="73">
        <v>953000</v>
      </c>
      <c r="Y120" s="73">
        <v>953000</v>
      </c>
      <c r="Z120" s="73">
        <v>953000</v>
      </c>
      <c r="AA120" s="73">
        <v>953000</v>
      </c>
      <c r="AB120" s="88"/>
    </row>
    <row r="121" spans="1:28" s="68" customFormat="1" ht="36" x14ac:dyDescent="0.2">
      <c r="A121" s="70" t="s">
        <v>219</v>
      </c>
      <c r="B121" s="71" t="s">
        <v>220</v>
      </c>
      <c r="C121" s="72" t="s">
        <v>80</v>
      </c>
      <c r="D121" s="70" t="s">
        <v>35</v>
      </c>
      <c r="E121" s="70" t="s">
        <v>78</v>
      </c>
      <c r="F121" s="70" t="s">
        <v>48</v>
      </c>
      <c r="G121" s="70" t="s">
        <v>36</v>
      </c>
      <c r="H121" s="70"/>
      <c r="I121" s="70"/>
      <c r="J121" s="70"/>
      <c r="K121" s="70"/>
      <c r="L121" s="70"/>
      <c r="M121" s="70" t="s">
        <v>37</v>
      </c>
      <c r="N121" s="70" t="s">
        <v>53</v>
      </c>
      <c r="O121" s="70" t="s">
        <v>54</v>
      </c>
      <c r="P121" s="71" t="s">
        <v>81</v>
      </c>
      <c r="Q121" s="73">
        <v>3585400000</v>
      </c>
      <c r="R121" s="73">
        <v>0</v>
      </c>
      <c r="S121" s="73">
        <v>0</v>
      </c>
      <c r="T121" s="73">
        <v>3585400000</v>
      </c>
      <c r="U121" s="73">
        <v>0</v>
      </c>
      <c r="V121" s="73">
        <v>3585400000</v>
      </c>
      <c r="W121" s="73">
        <v>0</v>
      </c>
      <c r="X121" s="73">
        <v>3585400000</v>
      </c>
      <c r="Y121" s="73">
        <v>3585400000</v>
      </c>
      <c r="Z121" s="73">
        <v>3585400000</v>
      </c>
      <c r="AA121" s="73">
        <v>3585400000</v>
      </c>
      <c r="AB121" s="88"/>
    </row>
    <row r="122" spans="1:28" s="68" customFormat="1" ht="36" x14ac:dyDescent="0.2">
      <c r="A122" s="70" t="s">
        <v>219</v>
      </c>
      <c r="B122" s="71" t="s">
        <v>220</v>
      </c>
      <c r="C122" s="72" t="s">
        <v>166</v>
      </c>
      <c r="D122" s="70" t="s">
        <v>35</v>
      </c>
      <c r="E122" s="70" t="s">
        <v>78</v>
      </c>
      <c r="F122" s="70" t="s">
        <v>167</v>
      </c>
      <c r="G122" s="70"/>
      <c r="H122" s="70"/>
      <c r="I122" s="70"/>
      <c r="J122" s="70"/>
      <c r="K122" s="70"/>
      <c r="L122" s="70"/>
      <c r="M122" s="70" t="s">
        <v>37</v>
      </c>
      <c r="N122" s="70" t="s">
        <v>38</v>
      </c>
      <c r="O122" s="70" t="s">
        <v>39</v>
      </c>
      <c r="P122" s="71" t="s">
        <v>168</v>
      </c>
      <c r="Q122" s="73">
        <v>163700000</v>
      </c>
      <c r="R122" s="73">
        <v>0</v>
      </c>
      <c r="S122" s="73">
        <v>0</v>
      </c>
      <c r="T122" s="73">
        <v>163700000</v>
      </c>
      <c r="U122" s="73">
        <v>0</v>
      </c>
      <c r="V122" s="73">
        <v>163700000</v>
      </c>
      <c r="W122" s="73">
        <v>0</v>
      </c>
      <c r="X122" s="73">
        <v>46262117</v>
      </c>
      <c r="Y122" s="73">
        <v>46262117</v>
      </c>
      <c r="Z122" s="73">
        <v>46262117</v>
      </c>
      <c r="AA122" s="73">
        <v>46262117</v>
      </c>
      <c r="AB122" s="88"/>
    </row>
    <row r="123" spans="1:28" s="68" customFormat="1" ht="60" x14ac:dyDescent="0.2">
      <c r="A123" s="70" t="s">
        <v>219</v>
      </c>
      <c r="B123" s="71" t="s">
        <v>220</v>
      </c>
      <c r="C123" s="72" t="s">
        <v>227</v>
      </c>
      <c r="D123" s="70" t="s">
        <v>83</v>
      </c>
      <c r="E123" s="70" t="s">
        <v>203</v>
      </c>
      <c r="F123" s="70" t="s">
        <v>85</v>
      </c>
      <c r="G123" s="70" t="s">
        <v>120</v>
      </c>
      <c r="H123" s="70" t="s">
        <v>138</v>
      </c>
      <c r="I123" s="70"/>
      <c r="J123" s="70"/>
      <c r="K123" s="70"/>
      <c r="L123" s="70"/>
      <c r="M123" s="70" t="s">
        <v>37</v>
      </c>
      <c r="N123" s="70" t="s">
        <v>55</v>
      </c>
      <c r="O123" s="70" t="s">
        <v>39</v>
      </c>
      <c r="P123" s="71" t="s">
        <v>139</v>
      </c>
      <c r="Q123" s="73">
        <v>242164056197</v>
      </c>
      <c r="R123" s="73">
        <v>0</v>
      </c>
      <c r="S123" s="73">
        <v>0</v>
      </c>
      <c r="T123" s="73">
        <v>242164056197</v>
      </c>
      <c r="U123" s="73">
        <v>0</v>
      </c>
      <c r="V123" s="73">
        <v>235043102276.72</v>
      </c>
      <c r="W123" s="73">
        <v>7120953920.2799997</v>
      </c>
      <c r="X123" s="73">
        <v>198561221825.29001</v>
      </c>
      <c r="Y123" s="73">
        <v>74004202318.570007</v>
      </c>
      <c r="Z123" s="73">
        <v>74004202318.570007</v>
      </c>
      <c r="AA123" s="73">
        <v>74004202318.570007</v>
      </c>
      <c r="AB123" s="98"/>
    </row>
    <row r="124" spans="1:28" s="68" customFormat="1" ht="60" x14ac:dyDescent="0.2">
      <c r="A124" s="70" t="s">
        <v>219</v>
      </c>
      <c r="B124" s="71" t="s">
        <v>220</v>
      </c>
      <c r="C124" s="72" t="s">
        <v>228</v>
      </c>
      <c r="D124" s="70" t="s">
        <v>83</v>
      </c>
      <c r="E124" s="70" t="s">
        <v>203</v>
      </c>
      <c r="F124" s="70" t="s">
        <v>85</v>
      </c>
      <c r="G124" s="70" t="s">
        <v>209</v>
      </c>
      <c r="H124" s="70" t="s">
        <v>138</v>
      </c>
      <c r="I124" s="70"/>
      <c r="J124" s="70"/>
      <c r="K124" s="70"/>
      <c r="L124" s="70"/>
      <c r="M124" s="70" t="s">
        <v>37</v>
      </c>
      <c r="N124" s="70" t="s">
        <v>55</v>
      </c>
      <c r="O124" s="70" t="s">
        <v>39</v>
      </c>
      <c r="P124" s="71" t="s">
        <v>139</v>
      </c>
      <c r="Q124" s="73">
        <v>144411677545</v>
      </c>
      <c r="R124" s="73">
        <v>0</v>
      </c>
      <c r="S124" s="73">
        <v>0</v>
      </c>
      <c r="T124" s="73">
        <v>144411677545</v>
      </c>
      <c r="U124" s="73">
        <v>0</v>
      </c>
      <c r="V124" s="73">
        <v>137426200541.72</v>
      </c>
      <c r="W124" s="73">
        <v>6985477003.2799997</v>
      </c>
      <c r="X124" s="73">
        <v>78478887201.330002</v>
      </c>
      <c r="Y124" s="73">
        <v>35954523990.260002</v>
      </c>
      <c r="Z124" s="73">
        <v>35954523990.260002</v>
      </c>
      <c r="AA124" s="73">
        <v>35954523990.260002</v>
      </c>
      <c r="AB124" s="98"/>
    </row>
    <row r="125" spans="1:28" s="68" customFormat="1" ht="60" x14ac:dyDescent="0.2">
      <c r="A125" s="70" t="s">
        <v>219</v>
      </c>
      <c r="B125" s="71" t="s">
        <v>220</v>
      </c>
      <c r="C125" s="72" t="s">
        <v>229</v>
      </c>
      <c r="D125" s="70" t="s">
        <v>83</v>
      </c>
      <c r="E125" s="70" t="s">
        <v>203</v>
      </c>
      <c r="F125" s="70" t="s">
        <v>85</v>
      </c>
      <c r="G125" s="70" t="s">
        <v>38</v>
      </c>
      <c r="H125" s="70" t="s">
        <v>138</v>
      </c>
      <c r="I125" s="70"/>
      <c r="J125" s="70"/>
      <c r="K125" s="70"/>
      <c r="L125" s="70"/>
      <c r="M125" s="70" t="s">
        <v>37</v>
      </c>
      <c r="N125" s="70" t="s">
        <v>55</v>
      </c>
      <c r="O125" s="70" t="s">
        <v>39</v>
      </c>
      <c r="P125" s="71" t="s">
        <v>139</v>
      </c>
      <c r="Q125" s="73">
        <v>31274465562</v>
      </c>
      <c r="R125" s="73">
        <v>0</v>
      </c>
      <c r="S125" s="73">
        <v>0</v>
      </c>
      <c r="T125" s="73">
        <v>31274465562</v>
      </c>
      <c r="U125" s="73">
        <v>0</v>
      </c>
      <c r="V125" s="73">
        <v>27455578002.669998</v>
      </c>
      <c r="W125" s="73">
        <v>3818887559.3299999</v>
      </c>
      <c r="X125" s="73">
        <v>27435578002</v>
      </c>
      <c r="Y125" s="73">
        <v>5754557418</v>
      </c>
      <c r="Z125" s="73">
        <v>5754557418</v>
      </c>
      <c r="AA125" s="73">
        <v>5754557418</v>
      </c>
      <c r="AB125" s="98"/>
    </row>
    <row r="126" spans="1:28" s="68" customFormat="1" ht="12" x14ac:dyDescent="0.2">
      <c r="A126" s="70" t="s">
        <v>1</v>
      </c>
      <c r="B126" s="71" t="s">
        <v>1</v>
      </c>
      <c r="C126" s="72" t="s">
        <v>1</v>
      </c>
      <c r="D126" s="70" t="s">
        <v>1</v>
      </c>
      <c r="E126" s="70" t="s">
        <v>1</v>
      </c>
      <c r="F126" s="70" t="s">
        <v>1</v>
      </c>
      <c r="G126" s="70" t="s">
        <v>1</v>
      </c>
      <c r="H126" s="70" t="s">
        <v>1</v>
      </c>
      <c r="I126" s="70" t="s">
        <v>1</v>
      </c>
      <c r="J126" s="70" t="s">
        <v>1</v>
      </c>
      <c r="K126" s="70" t="s">
        <v>1</v>
      </c>
      <c r="L126" s="70" t="s">
        <v>1</v>
      </c>
      <c r="M126" s="70" t="s">
        <v>1</v>
      </c>
      <c r="N126" s="70" t="s">
        <v>1</v>
      </c>
      <c r="O126" s="70" t="s">
        <v>1</v>
      </c>
      <c r="P126" s="71" t="s">
        <v>1</v>
      </c>
      <c r="Q126" s="73">
        <v>5520699807859</v>
      </c>
      <c r="R126" s="73">
        <v>146454926465</v>
      </c>
      <c r="S126" s="73">
        <v>93575780921</v>
      </c>
      <c r="T126" s="73">
        <v>5573578953403</v>
      </c>
      <c r="U126" s="73">
        <v>265233323801.20001</v>
      </c>
      <c r="V126" s="73">
        <v>4838691189002.7803</v>
      </c>
      <c r="W126" s="73">
        <v>469654440599.02002</v>
      </c>
      <c r="X126" s="73">
        <v>4541863581163.6104</v>
      </c>
      <c r="Y126" s="73">
        <v>3600904136657.8198</v>
      </c>
      <c r="Z126" s="73">
        <v>3586322326826.3398</v>
      </c>
      <c r="AA126" s="73">
        <v>3585389548096.3398</v>
      </c>
      <c r="AB126" s="67"/>
    </row>
    <row r="127" spans="1:28" s="68" customFormat="1" ht="12" x14ac:dyDescent="0.2">
      <c r="A127" s="70" t="s">
        <v>1</v>
      </c>
      <c r="B127" s="99" t="s">
        <v>1</v>
      </c>
      <c r="C127" s="72" t="s">
        <v>1</v>
      </c>
      <c r="D127" s="70" t="s">
        <v>1</v>
      </c>
      <c r="E127" s="70" t="s">
        <v>1</v>
      </c>
      <c r="F127" s="70" t="s">
        <v>1</v>
      </c>
      <c r="G127" s="70" t="s">
        <v>1</v>
      </c>
      <c r="H127" s="70" t="s">
        <v>1</v>
      </c>
      <c r="I127" s="70" t="s">
        <v>1</v>
      </c>
      <c r="J127" s="70" t="s">
        <v>1</v>
      </c>
      <c r="K127" s="70" t="s">
        <v>1</v>
      </c>
      <c r="L127" s="70" t="s">
        <v>1</v>
      </c>
      <c r="M127" s="70" t="s">
        <v>1</v>
      </c>
      <c r="N127" s="70" t="s">
        <v>1</v>
      </c>
      <c r="O127" s="70" t="s">
        <v>1</v>
      </c>
      <c r="P127" s="71" t="s">
        <v>1</v>
      </c>
      <c r="Q127" s="100" t="s">
        <v>1</v>
      </c>
      <c r="R127" s="100" t="s">
        <v>1</v>
      </c>
      <c r="S127" s="100" t="s">
        <v>1</v>
      </c>
      <c r="T127" s="100" t="s">
        <v>1</v>
      </c>
      <c r="U127" s="100" t="s">
        <v>1</v>
      </c>
      <c r="V127" s="100" t="s">
        <v>1</v>
      </c>
      <c r="W127" s="100" t="s">
        <v>1</v>
      </c>
      <c r="X127" s="100" t="s">
        <v>1</v>
      </c>
      <c r="Y127" s="100" t="s">
        <v>1</v>
      </c>
      <c r="Z127" s="100" t="s">
        <v>1</v>
      </c>
      <c r="AA127" s="100" t="s">
        <v>1</v>
      </c>
      <c r="AB127" s="67"/>
    </row>
    <row r="128" spans="1:28" ht="51.75" customHeight="1" x14ac:dyDescent="0.25"/>
    <row r="129" ht="34.15" customHeight="1" x14ac:dyDescent="0.25"/>
    <row r="131" ht="33.950000000000003" customHeight="1" x14ac:dyDescent="0.25"/>
  </sheetData>
  <autoFilter ref="A4:AA125"/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130"/>
  <sheetViews>
    <sheetView showGridLines="0" tabSelected="1" zoomScale="80" zoomScaleNormal="80" zoomScaleSheetLayoutView="84" workbookViewId="0">
      <selection activeCell="I44" sqref="I44"/>
    </sheetView>
  </sheetViews>
  <sheetFormatPr baseColWidth="10" defaultColWidth="11.42578125" defaultRowHeight="15" x14ac:dyDescent="0.25"/>
  <cols>
    <col min="1" max="1" width="2.28515625" style="39" customWidth="1"/>
    <col min="2" max="2" width="44.140625" style="39" customWidth="1"/>
    <col min="3" max="3" width="33.42578125" style="39" customWidth="1"/>
    <col min="4" max="4" width="34.85546875" style="39" customWidth="1"/>
    <col min="5" max="5" width="15.7109375" style="39" customWidth="1"/>
    <col min="6" max="6" width="33.42578125" style="39" customWidth="1"/>
    <col min="7" max="7" width="15.7109375" style="39" customWidth="1"/>
    <col min="8" max="8" width="33.28515625" style="39" customWidth="1"/>
    <col min="9" max="9" width="15.7109375" style="39" customWidth="1"/>
    <col min="10" max="10" width="2.42578125" style="39" customWidth="1"/>
    <col min="11" max="12" width="11.42578125" style="39"/>
    <col min="13" max="13" width="23.7109375" style="39" customWidth="1"/>
    <col min="14" max="14" width="25.7109375" style="39" customWidth="1"/>
    <col min="15" max="15" width="10.140625" style="39" customWidth="1"/>
    <col min="16" max="16" width="23.140625" style="39" customWidth="1"/>
    <col min="17" max="17" width="11.42578125" style="39" customWidth="1"/>
    <col min="18" max="18" width="26.7109375" style="39" customWidth="1"/>
    <col min="19" max="19" width="17.28515625" style="39" customWidth="1"/>
    <col min="20" max="16384" width="11.42578125" style="39"/>
  </cols>
  <sheetData>
    <row r="6" spans="2:19" ht="22.5" x14ac:dyDescent="0.25">
      <c r="C6" s="101" t="s">
        <v>249</v>
      </c>
      <c r="D6" s="101"/>
      <c r="E6" s="101"/>
      <c r="F6" s="101"/>
      <c r="G6" s="101"/>
      <c r="H6" s="101"/>
      <c r="I6" s="101"/>
    </row>
    <row r="10" spans="2:19" s="40" customFormat="1" ht="27.75" customHeight="1" x14ac:dyDescent="0.25">
      <c r="B10" s="102" t="s">
        <v>230</v>
      </c>
      <c r="C10" s="102"/>
      <c r="D10" s="102"/>
      <c r="E10" s="102"/>
      <c r="F10" s="102"/>
      <c r="G10" s="102"/>
      <c r="H10" s="102"/>
      <c r="I10" s="102"/>
    </row>
    <row r="11" spans="2:19" ht="6" customHeight="1" x14ac:dyDescent="0.25">
      <c r="B11" s="41"/>
      <c r="C11" s="41"/>
      <c r="D11" s="41"/>
      <c r="E11" s="41"/>
      <c r="F11" s="41"/>
      <c r="G11" s="41"/>
      <c r="H11" s="41"/>
      <c r="I11" s="41"/>
    </row>
    <row r="12" spans="2:19" s="42" customFormat="1" ht="18" customHeight="1" x14ac:dyDescent="0.25">
      <c r="B12" s="7" t="s">
        <v>231</v>
      </c>
      <c r="C12" s="7" t="s">
        <v>232</v>
      </c>
      <c r="D12" s="7" t="s">
        <v>233</v>
      </c>
      <c r="E12" s="7" t="s">
        <v>234</v>
      </c>
      <c r="F12" s="7" t="s">
        <v>235</v>
      </c>
      <c r="G12" s="7" t="s">
        <v>234</v>
      </c>
      <c r="H12" s="7" t="s">
        <v>236</v>
      </c>
      <c r="I12" s="7" t="s">
        <v>234</v>
      </c>
      <c r="M12" s="6"/>
      <c r="N12" s="6"/>
      <c r="O12" s="6"/>
      <c r="P12" s="6"/>
      <c r="Q12" s="6"/>
      <c r="R12" s="6"/>
      <c r="S12" s="6"/>
    </row>
    <row r="13" spans="2:19" ht="6" customHeight="1" x14ac:dyDescent="0.25">
      <c r="B13" s="43"/>
      <c r="C13" s="43"/>
      <c r="D13" s="43"/>
      <c r="E13" s="43"/>
      <c r="F13" s="43"/>
      <c r="G13" s="43"/>
      <c r="H13" s="43"/>
      <c r="I13" s="43"/>
    </row>
    <row r="14" spans="2:19" s="45" customFormat="1" ht="18" x14ac:dyDescent="0.25">
      <c r="B14" s="44" t="s">
        <v>237</v>
      </c>
      <c r="C14" s="24">
        <f>+C15+C16+C17+C18+C19</f>
        <v>4766287465544</v>
      </c>
      <c r="D14" s="24">
        <f>+D15+D16+D17+D18+D19</f>
        <v>3967578070705.3496</v>
      </c>
      <c r="E14" s="25">
        <f>+D14/C14</f>
        <v>0.83242525747500429</v>
      </c>
      <c r="F14" s="24">
        <f>+F15+F16+F17+F18+F19</f>
        <v>3332447759034.1104</v>
      </c>
      <c r="G14" s="25">
        <f>+F14/C14</f>
        <v>0.69917053537469787</v>
      </c>
      <c r="H14" s="24">
        <f>+H15+H16+H17+H18+H19</f>
        <v>3317402778118.6304</v>
      </c>
      <c r="I14" s="25">
        <f>+H14/C14</f>
        <v>0.69601399456085866</v>
      </c>
      <c r="M14" s="46"/>
      <c r="N14" s="46"/>
      <c r="O14" s="39"/>
      <c r="P14" s="46"/>
      <c r="Q14" s="39"/>
      <c r="R14" s="46"/>
      <c r="S14" s="39"/>
    </row>
    <row r="15" spans="2:19" ht="18" x14ac:dyDescent="0.25">
      <c r="B15" s="8" t="s">
        <v>238</v>
      </c>
      <c r="C15" s="26">
        <f t="shared" ref="C15:D17" si="0">+C37+C60+C82+C104+C124</f>
        <v>2046394480671</v>
      </c>
      <c r="D15" s="27">
        <f t="shared" si="0"/>
        <v>1680078414409.9399</v>
      </c>
      <c r="E15" s="22">
        <f>+D15/C15</f>
        <v>0.8209944027307251</v>
      </c>
      <c r="F15" s="27">
        <f>+F37+F60+F82+F104+F124</f>
        <v>1606015925046.71</v>
      </c>
      <c r="G15" s="22">
        <f t="shared" ref="G15:G19" si="1">+F15/C15</f>
        <v>0.7848027055468344</v>
      </c>
      <c r="H15" s="27">
        <f>+H37+H60+H82+H104+H124</f>
        <v>1602323880237.71</v>
      </c>
      <c r="I15" s="23">
        <f t="shared" ref="I15:I19" si="2">+H15/C15</f>
        <v>0.78299853492192661</v>
      </c>
      <c r="M15" s="46"/>
      <c r="N15" s="46"/>
      <c r="P15" s="46"/>
      <c r="R15" s="46"/>
    </row>
    <row r="16" spans="2:19" ht="18" x14ac:dyDescent="0.25">
      <c r="B16" s="9" t="s">
        <v>239</v>
      </c>
      <c r="C16" s="11">
        <f t="shared" si="0"/>
        <v>595871286259</v>
      </c>
      <c r="D16" s="12">
        <f t="shared" si="0"/>
        <v>543890841805.65002</v>
      </c>
      <c r="E16" s="17">
        <f t="shared" ref="E16:E17" si="3">+D16/C16</f>
        <v>0.91276564981055941</v>
      </c>
      <c r="F16" s="12">
        <f>+F38+F61+F83+F105+F125</f>
        <v>403594436427.09998</v>
      </c>
      <c r="G16" s="17">
        <f t="shared" si="1"/>
        <v>0.67731814862392037</v>
      </c>
      <c r="H16" s="12">
        <f>+H38+H61+H83+H105+H125</f>
        <v>402493703246.30005</v>
      </c>
      <c r="I16" s="19">
        <f>+H16/C16</f>
        <v>0.67547088193028504</v>
      </c>
      <c r="M16" s="46"/>
      <c r="N16" s="46"/>
      <c r="P16" s="46"/>
      <c r="R16" s="46"/>
    </row>
    <row r="17" spans="2:19" ht="18" x14ac:dyDescent="0.25">
      <c r="B17" s="9" t="s">
        <v>240</v>
      </c>
      <c r="C17" s="11">
        <f t="shared" si="0"/>
        <v>1994658134614</v>
      </c>
      <c r="D17" s="12">
        <f t="shared" si="0"/>
        <v>1619575799535.3401</v>
      </c>
      <c r="E17" s="17">
        <f t="shared" si="3"/>
        <v>0.81195658114554825</v>
      </c>
      <c r="F17" s="12">
        <f>+F39+F62+F84+F106+F126</f>
        <v>1208514257823.9102</v>
      </c>
      <c r="G17" s="17">
        <f t="shared" si="1"/>
        <v>0.60587538127568819</v>
      </c>
      <c r="H17" s="12">
        <f>+H39+H62+H84+H106+H126</f>
        <v>1205006935676.78</v>
      </c>
      <c r="I17" s="19">
        <f t="shared" si="2"/>
        <v>0.60411702374751508</v>
      </c>
      <c r="M17" s="46"/>
      <c r="N17" s="46"/>
      <c r="P17" s="46"/>
      <c r="R17" s="46"/>
    </row>
    <row r="18" spans="2:19" ht="36" x14ac:dyDescent="0.25">
      <c r="B18" s="10" t="s">
        <v>241</v>
      </c>
      <c r="C18" s="11">
        <f>+C85</f>
        <v>103317712000</v>
      </c>
      <c r="D18" s="12">
        <f>+D85</f>
        <v>100243133736.53</v>
      </c>
      <c r="E18" s="13">
        <f>+D18/C18</f>
        <v>0.9702415180906252</v>
      </c>
      <c r="F18" s="12">
        <f>+F85</f>
        <v>90537163903.5</v>
      </c>
      <c r="G18" s="13">
        <f t="shared" si="1"/>
        <v>0.8762985760224733</v>
      </c>
      <c r="H18" s="12">
        <f>+H85</f>
        <v>83793897424.949997</v>
      </c>
      <c r="I18" s="14">
        <f t="shared" si="2"/>
        <v>0.81103129175905475</v>
      </c>
      <c r="M18" s="46"/>
      <c r="N18" s="46"/>
      <c r="P18" s="46"/>
      <c r="R18" s="46"/>
    </row>
    <row r="19" spans="2:19" ht="36" x14ac:dyDescent="0.25">
      <c r="B19" s="10" t="s">
        <v>242</v>
      </c>
      <c r="C19" s="11">
        <f>+C40+C63+C86+C107+C127</f>
        <v>26045852000</v>
      </c>
      <c r="D19" s="12">
        <f>+D40+D63+D86+D107+D127</f>
        <v>23789881217.889999</v>
      </c>
      <c r="E19" s="13">
        <f>+D19/C19</f>
        <v>0.91338464251006257</v>
      </c>
      <c r="F19" s="12">
        <f>+F40+F63+F86+F107+F127</f>
        <v>23785975832.889999</v>
      </c>
      <c r="G19" s="13">
        <f t="shared" si="1"/>
        <v>0.91323469982437122</v>
      </c>
      <c r="H19" s="12">
        <f>+H40+H63+H86+H107+H127</f>
        <v>23784361532.889999</v>
      </c>
      <c r="I19" s="14">
        <f t="shared" si="2"/>
        <v>0.91317272066546329</v>
      </c>
      <c r="M19" s="46"/>
      <c r="N19" s="46"/>
      <c r="P19" s="46"/>
      <c r="R19" s="46"/>
    </row>
    <row r="20" spans="2:19" ht="18" x14ac:dyDescent="0.25">
      <c r="B20" s="1" t="s">
        <v>243</v>
      </c>
      <c r="C20" s="28">
        <f>+C41+C87+C64</f>
        <v>0</v>
      </c>
      <c r="D20" s="28">
        <f>+D41+D87+D64</f>
        <v>0</v>
      </c>
      <c r="E20" s="29">
        <v>0</v>
      </c>
      <c r="F20" s="30">
        <f>+F41+F87+F64</f>
        <v>0</v>
      </c>
      <c r="G20" s="31">
        <v>0</v>
      </c>
      <c r="H20" s="30">
        <f>+H41+H87+H64</f>
        <v>0</v>
      </c>
      <c r="I20" s="32">
        <v>0</v>
      </c>
    </row>
    <row r="21" spans="2:19" s="45" customFormat="1" ht="18" x14ac:dyDescent="0.25">
      <c r="B21" s="44" t="s">
        <v>244</v>
      </c>
      <c r="C21" s="33">
        <f>+C42+C65+C88+C108+C128</f>
        <v>807291487859</v>
      </c>
      <c r="D21" s="33">
        <f>+D42+D65+D88+D108+D128</f>
        <v>574285510458.26001</v>
      </c>
      <c r="E21" s="34">
        <f>+D21/C21</f>
        <v>0.71137317696896563</v>
      </c>
      <c r="F21" s="33">
        <f>+F42+F65+F88+F108+F128</f>
        <v>268456377623.70999</v>
      </c>
      <c r="G21" s="34">
        <f>+F21/C21</f>
        <v>0.33253958658188909</v>
      </c>
      <c r="H21" s="33">
        <f>+H42+H65+H88+H108+H128</f>
        <v>267986769977.70999</v>
      </c>
      <c r="I21" s="34">
        <f>+H21/C21</f>
        <v>0.3319578789173559</v>
      </c>
      <c r="M21" s="46"/>
      <c r="N21" s="46"/>
      <c r="O21" s="39"/>
      <c r="P21" s="46"/>
      <c r="Q21" s="39"/>
      <c r="R21" s="46"/>
      <c r="S21" s="39"/>
    </row>
    <row r="22" spans="2:19" ht="11.25" customHeight="1" x14ac:dyDescent="0.25">
      <c r="B22" s="43"/>
      <c r="C22" s="35"/>
      <c r="D22" s="35"/>
      <c r="E22" s="36"/>
      <c r="F22" s="35"/>
      <c r="G22" s="36"/>
      <c r="H22" s="35"/>
      <c r="I22" s="36"/>
    </row>
    <row r="23" spans="2:19" s="45" customFormat="1" ht="32.25" customHeight="1" x14ac:dyDescent="0.25">
      <c r="B23" s="47" t="s">
        <v>245</v>
      </c>
      <c r="C23" s="37">
        <f>+C21+C14+C20</f>
        <v>5573578953403</v>
      </c>
      <c r="D23" s="37">
        <f>+D21+D14+D20</f>
        <v>4541863581163.6094</v>
      </c>
      <c r="E23" s="38">
        <f>+D23/C23</f>
        <v>0.81489176328802748</v>
      </c>
      <c r="F23" s="37">
        <f>+F44+F67+F90+F110+F130</f>
        <v>3600904136657.8198</v>
      </c>
      <c r="G23" s="38">
        <f>+F23/C23</f>
        <v>0.64606676728949086</v>
      </c>
      <c r="H23" s="37">
        <f>+H21+H14+H20</f>
        <v>3585389548096.3403</v>
      </c>
      <c r="I23" s="38">
        <f>+H23/C23</f>
        <v>0.64328317192084405</v>
      </c>
      <c r="M23" s="46"/>
      <c r="N23" s="46"/>
      <c r="O23" s="39"/>
      <c r="P23" s="46"/>
      <c r="Q23" s="39"/>
      <c r="R23" s="46"/>
      <c r="S23" s="39"/>
    </row>
    <row r="24" spans="2:19" x14ac:dyDescent="0.25">
      <c r="B24" s="48"/>
      <c r="F24" s="49"/>
    </row>
    <row r="25" spans="2:19" x14ac:dyDescent="0.25">
      <c r="C25" s="46"/>
      <c r="D25" s="46"/>
      <c r="E25" s="46"/>
      <c r="F25" s="46"/>
      <c r="G25" s="46"/>
      <c r="H25" s="46"/>
      <c r="I25" s="46"/>
    </row>
    <row r="26" spans="2:19" x14ac:dyDescent="0.25">
      <c r="C26" s="46"/>
      <c r="D26" s="46"/>
      <c r="E26" s="46"/>
      <c r="F26" s="46"/>
      <c r="G26" s="46"/>
      <c r="H26" s="46"/>
      <c r="I26" s="46"/>
    </row>
    <row r="30" spans="2:19" ht="22.5" x14ac:dyDescent="0.25">
      <c r="B30" s="50"/>
      <c r="C30" s="101" t="s">
        <v>249</v>
      </c>
      <c r="D30" s="101"/>
      <c r="E30" s="101"/>
      <c r="F30" s="101"/>
      <c r="G30" s="101"/>
      <c r="H30" s="101"/>
      <c r="I30" s="101"/>
    </row>
    <row r="34" spans="2:11" ht="18" customHeight="1" x14ac:dyDescent="0.25">
      <c r="B34" s="7" t="s">
        <v>231</v>
      </c>
      <c r="C34" s="7" t="s">
        <v>232</v>
      </c>
      <c r="D34" s="7" t="s">
        <v>233</v>
      </c>
      <c r="E34" s="7" t="s">
        <v>234</v>
      </c>
      <c r="F34" s="7" t="s">
        <v>235</v>
      </c>
      <c r="G34" s="7" t="s">
        <v>234</v>
      </c>
      <c r="H34" s="7" t="s">
        <v>236</v>
      </c>
      <c r="I34" s="7" t="s">
        <v>234</v>
      </c>
    </row>
    <row r="35" spans="2:11" ht="6" customHeight="1" x14ac:dyDescent="0.25">
      <c r="B35" s="51"/>
      <c r="C35" s="51"/>
      <c r="D35" s="51"/>
      <c r="E35" s="51"/>
      <c r="F35" s="51"/>
      <c r="G35" s="51"/>
      <c r="H35" s="51"/>
      <c r="I35" s="51"/>
    </row>
    <row r="36" spans="2:11" ht="18" customHeight="1" x14ac:dyDescent="0.25">
      <c r="B36" s="44" t="s">
        <v>237</v>
      </c>
      <c r="C36" s="52">
        <f>SUM(C37:C40)</f>
        <v>164176400000</v>
      </c>
      <c r="D36" s="52">
        <f>SUM(D37:D41)</f>
        <v>129494136111.14999</v>
      </c>
      <c r="E36" s="25">
        <f t="shared" ref="E36" si="4">+D36/C36</f>
        <v>0.78875000372252035</v>
      </c>
      <c r="F36" s="52">
        <f>SUM(F37:F40)</f>
        <v>111329350608.70999</v>
      </c>
      <c r="G36" s="25">
        <f>+F36/C36</f>
        <v>0.67810812399778531</v>
      </c>
      <c r="H36" s="52">
        <f>SUM(H37:H40)</f>
        <v>111225536034.70999</v>
      </c>
      <c r="I36" s="25">
        <f>+H36/C36</f>
        <v>0.67747578844894873</v>
      </c>
    </row>
    <row r="37" spans="2:11" ht="18" customHeight="1" x14ac:dyDescent="0.25">
      <c r="B37" s="8" t="s">
        <v>238</v>
      </c>
      <c r="C37" s="21">
        <f>SUM(REP_EPG034_EjecucionPresupuesta!T5:T9)</f>
        <v>51672900000</v>
      </c>
      <c r="D37" s="21">
        <f>SUM(REP_EPG034_EjecucionPresupuesta!X5:X9)</f>
        <v>40332081394</v>
      </c>
      <c r="E37" s="22">
        <f>+D37/C37</f>
        <v>0.78052676342918625</v>
      </c>
      <c r="F37" s="21">
        <f>SUM(REP_EPG034_EjecucionPresupuesta!Y5:Y9)</f>
        <v>40332081394</v>
      </c>
      <c r="G37" s="22">
        <f>+F37/C37</f>
        <v>0.78052676342918625</v>
      </c>
      <c r="H37" s="53">
        <f>SUM(REP_EPG034_EjecucionPresupuesta!AA5:AA9)</f>
        <v>40308397938</v>
      </c>
      <c r="I37" s="23">
        <f>+H37/C37</f>
        <v>0.78006842925401898</v>
      </c>
    </row>
    <row r="38" spans="2:11" ht="18" customHeight="1" x14ac:dyDescent="0.25">
      <c r="B38" s="9" t="s">
        <v>239</v>
      </c>
      <c r="C38" s="16">
        <f>SUM(REP_EPG034_EjecucionPresupuesta!T10:T13)</f>
        <v>33053039259</v>
      </c>
      <c r="D38" s="16">
        <f>SUM(REP_EPG034_EjecucionPresupuesta!X10:X13)</f>
        <v>28910221698.360001</v>
      </c>
      <c r="E38" s="17">
        <f>+D38/C38</f>
        <v>0.87466152421938159</v>
      </c>
      <c r="F38" s="16">
        <f>SUM(REP_EPG034_EjecucionPresupuesta!Y10:Y13)</f>
        <v>22732822704.919998</v>
      </c>
      <c r="G38" s="17">
        <f>+F38/C38</f>
        <v>0.6877679999950409</v>
      </c>
      <c r="H38" s="54">
        <f>SUM(REP_EPG034_EjecucionPresupuesta!AA10:AA13)</f>
        <v>22715944802.919998</v>
      </c>
      <c r="I38" s="19">
        <f>+H38/C38</f>
        <v>0.68725736913087898</v>
      </c>
    </row>
    <row r="39" spans="2:11" ht="18" customHeight="1" x14ac:dyDescent="0.25">
      <c r="B39" s="9" t="s">
        <v>240</v>
      </c>
      <c r="C39" s="16">
        <f>SUM(REP_EPG034_EjecucionPresupuesta!T14:T21)</f>
        <v>78872960741</v>
      </c>
      <c r="D39" s="16">
        <f>SUM(REP_EPG034_EjecucionPresupuesta!X14:X21)</f>
        <v>59686824575.790001</v>
      </c>
      <c r="E39" s="17">
        <f>+D39/C39</f>
        <v>0.75674634266345475</v>
      </c>
      <c r="F39" s="16">
        <f>SUM(REP_EPG034_EjecucionPresupuesta!Y14:Y21)</f>
        <v>47699438066.790001</v>
      </c>
      <c r="G39" s="17">
        <f>+F39/C39</f>
        <v>0.60476286953932901</v>
      </c>
      <c r="H39" s="54">
        <f>SUM(REP_EPG034_EjecucionPresupuesta!AA14:AA21)</f>
        <v>47636184850.790001</v>
      </c>
      <c r="I39" s="19">
        <f>+H39/C39</f>
        <v>0.6039609062884792</v>
      </c>
    </row>
    <row r="40" spans="2:11" ht="43.5" customHeight="1" x14ac:dyDescent="0.25">
      <c r="B40" s="15" t="s">
        <v>242</v>
      </c>
      <c r="C40" s="16">
        <f>SUM(REP_EPG034_EjecucionPresupuesta!T22:T25)</f>
        <v>577500000</v>
      </c>
      <c r="D40" s="16">
        <f>SUM(REP_EPG034_EjecucionPresupuesta!X22:X25)</f>
        <v>565008443</v>
      </c>
      <c r="E40" s="17">
        <f>+D40/C40</f>
        <v>0.97836959826839831</v>
      </c>
      <c r="F40" s="16">
        <f>SUM(REP_EPG034_EjecucionPresupuesta!Y22:Y25)</f>
        <v>565008443</v>
      </c>
      <c r="G40" s="18">
        <f>+F40/C40</f>
        <v>0.97836959826839831</v>
      </c>
      <c r="H40" s="16">
        <f>SUM(REP_EPG034_EjecucionPresupuesta!AA22:AA25)</f>
        <v>565008443</v>
      </c>
      <c r="I40" s="19">
        <f>+H40/C40</f>
        <v>0.97836959826839831</v>
      </c>
    </row>
    <row r="41" spans="2:11" ht="30" customHeight="1" x14ac:dyDescent="0.25">
      <c r="B41" s="1" t="s">
        <v>243</v>
      </c>
      <c r="C41" s="2">
        <v>0</v>
      </c>
      <c r="D41" s="2">
        <v>0</v>
      </c>
      <c r="E41" s="3">
        <v>0</v>
      </c>
      <c r="F41" s="2">
        <v>0</v>
      </c>
      <c r="G41" s="4">
        <v>0</v>
      </c>
      <c r="H41" s="2">
        <v>0</v>
      </c>
      <c r="I41" s="4">
        <v>0</v>
      </c>
      <c r="K41" s="55"/>
    </row>
    <row r="42" spans="2:11" ht="18" customHeight="1" x14ac:dyDescent="0.25">
      <c r="B42" s="44" t="s">
        <v>244</v>
      </c>
      <c r="C42" s="52">
        <f>SUM(REP_EPG034_EjecucionPresupuesta!T26:T45)</f>
        <v>73125091530</v>
      </c>
      <c r="D42" s="52">
        <f>SUM(REP_EPG034_EjecucionPresupuesta!X26:X45)</f>
        <v>65046859818.720001</v>
      </c>
      <c r="E42" s="25">
        <f>+D42/C42</f>
        <v>0.88952859350656877</v>
      </c>
      <c r="F42" s="52">
        <f>SUM(REP_EPG034_EjecucionPresupuesta!Y26:Y45)</f>
        <v>35015484841.199997</v>
      </c>
      <c r="G42" s="25">
        <f>+F42/C42</f>
        <v>0.47884363777971733</v>
      </c>
      <c r="H42" s="52">
        <f>SUM(REP_EPG034_EjecucionPresupuesta!AA26:AA45)</f>
        <v>35015484841.199997</v>
      </c>
      <c r="I42" s="25">
        <f>+H42/C42</f>
        <v>0.47884363777971733</v>
      </c>
    </row>
    <row r="43" spans="2:11" ht="6" customHeight="1" x14ac:dyDescent="0.25">
      <c r="B43" s="43"/>
      <c r="C43" s="43"/>
      <c r="D43" s="43"/>
      <c r="E43" s="56"/>
      <c r="F43" s="43"/>
      <c r="G43" s="56"/>
      <c r="H43" s="43"/>
      <c r="I43" s="56"/>
    </row>
    <row r="44" spans="2:11" ht="18" customHeight="1" x14ac:dyDescent="0.25">
      <c r="B44" s="47" t="s">
        <v>245</v>
      </c>
      <c r="C44" s="57">
        <f>+C42+C36+C41</f>
        <v>237301491530</v>
      </c>
      <c r="D44" s="58">
        <f>+D36+D41+D42</f>
        <v>194540995929.87</v>
      </c>
      <c r="E44" s="59">
        <f>+D44/C44</f>
        <v>0.8198051966532871</v>
      </c>
      <c r="F44" s="58">
        <f>+F36+F41+F42</f>
        <v>146344835449.90997</v>
      </c>
      <c r="G44" s="59">
        <f>+F44/C44</f>
        <v>0.6167042377456311</v>
      </c>
      <c r="H44" s="58">
        <f>+H36+H41+H42</f>
        <v>146241020875.90997</v>
      </c>
      <c r="I44" s="59">
        <f>+H44/C44</f>
        <v>0.6162667580933513</v>
      </c>
    </row>
    <row r="46" spans="2:11" x14ac:dyDescent="0.25">
      <c r="B46" s="48"/>
      <c r="E46" s="60"/>
    </row>
    <row r="47" spans="2:11" x14ac:dyDescent="0.25">
      <c r="E47" s="60"/>
    </row>
    <row r="48" spans="2:11" x14ac:dyDescent="0.25">
      <c r="E48" s="60"/>
    </row>
    <row r="52" spans="2:9" ht="22.5" x14ac:dyDescent="0.25">
      <c r="C52" s="101" t="s">
        <v>249</v>
      </c>
      <c r="D52" s="101"/>
      <c r="E52" s="101"/>
      <c r="F52" s="101"/>
      <c r="G52" s="101"/>
      <c r="H52" s="101"/>
      <c r="I52" s="101"/>
    </row>
    <row r="56" spans="2:9" ht="16.5" x14ac:dyDescent="0.25">
      <c r="B56" s="61"/>
      <c r="C56" s="61"/>
      <c r="D56" s="61"/>
      <c r="E56" s="61"/>
      <c r="F56" s="61"/>
      <c r="G56" s="61"/>
      <c r="H56" s="61"/>
      <c r="I56" s="61"/>
    </row>
    <row r="57" spans="2:9" ht="21" customHeight="1" x14ac:dyDescent="0.25">
      <c r="B57" s="20" t="s">
        <v>231</v>
      </c>
      <c r="C57" s="20" t="s">
        <v>232</v>
      </c>
      <c r="D57" s="20" t="s">
        <v>233</v>
      </c>
      <c r="E57" s="20" t="s">
        <v>246</v>
      </c>
      <c r="F57" s="20" t="s">
        <v>235</v>
      </c>
      <c r="G57" s="20" t="s">
        <v>246</v>
      </c>
      <c r="H57" s="20" t="s">
        <v>236</v>
      </c>
      <c r="I57" s="20" t="s">
        <v>246</v>
      </c>
    </row>
    <row r="58" spans="2:9" ht="6" customHeight="1" x14ac:dyDescent="0.25">
      <c r="B58" s="43"/>
      <c r="C58" s="43"/>
      <c r="D58" s="43"/>
      <c r="E58" s="43"/>
      <c r="F58" s="43"/>
      <c r="G58" s="43"/>
      <c r="H58" s="43"/>
      <c r="I58" s="43"/>
    </row>
    <row r="59" spans="2:9" ht="18" customHeight="1" x14ac:dyDescent="0.25">
      <c r="B59" s="44" t="s">
        <v>237</v>
      </c>
      <c r="C59" s="52">
        <f>SUM(C60:C63)</f>
        <v>721531000000</v>
      </c>
      <c r="D59" s="52">
        <f>+D60+D61+D62+D63</f>
        <v>404441332171.09003</v>
      </c>
      <c r="E59" s="25">
        <f>+D59/C59</f>
        <v>0.56053216309637433</v>
      </c>
      <c r="F59" s="52">
        <f>+F60+F61+F62+F63</f>
        <v>368422834768.20001</v>
      </c>
      <c r="G59" s="25">
        <f>+F59/C59</f>
        <v>0.51061262061948831</v>
      </c>
      <c r="H59" s="52">
        <f>+H60+H61+H62+H63</f>
        <v>364065809441</v>
      </c>
      <c r="I59" s="25">
        <f>+H59/C59</f>
        <v>0.50457403693119218</v>
      </c>
    </row>
    <row r="60" spans="2:9" ht="18" customHeight="1" x14ac:dyDescent="0.25">
      <c r="B60" s="8" t="s">
        <v>238</v>
      </c>
      <c r="C60" s="21">
        <f>SUM(REP_EPG034_EjecucionPresupuesta!T46:T53)</f>
        <v>254368980671</v>
      </c>
      <c r="D60" s="21">
        <f>SUM(REP_EPG034_EjecucionPresupuesta!X46:X53)</f>
        <v>204586323735</v>
      </c>
      <c r="E60" s="22">
        <f>+D60/C60</f>
        <v>0.80428959221097507</v>
      </c>
      <c r="F60" s="21">
        <f>SUM(REP_EPG034_EjecucionPresupuesta!Y46:Y53)</f>
        <v>204586323735</v>
      </c>
      <c r="G60" s="22">
        <f>+F60/C60</f>
        <v>0.80428959221097507</v>
      </c>
      <c r="H60" s="21">
        <f>SUM(REP_EPG034_EjecucionPresupuesta!AA46:AA53)</f>
        <v>200933482235</v>
      </c>
      <c r="I60" s="23">
        <f>+H60/C60</f>
        <v>0.78992918753284114</v>
      </c>
    </row>
    <row r="61" spans="2:9" ht="18" customHeight="1" x14ac:dyDescent="0.25">
      <c r="B61" s="9" t="s">
        <v>239</v>
      </c>
      <c r="C61" s="16">
        <f>SUM(REP_EPG034_EjecucionPresupuesta!T54:T55)</f>
        <v>135699900000</v>
      </c>
      <c r="D61" s="16">
        <f>SUM(REP_EPG034_EjecucionPresupuesta!X54:X55)</f>
        <v>119363205463.64</v>
      </c>
      <c r="E61" s="17">
        <f>+D61/C61</f>
        <v>0.87961159487693064</v>
      </c>
      <c r="F61" s="16">
        <f>SUM(REP_EPG034_EjecucionPresupuesta!Y54:Y55)</f>
        <v>89157793691.580002</v>
      </c>
      <c r="G61" s="17">
        <f>+F61/C61</f>
        <v>0.65702180835490664</v>
      </c>
      <c r="H61" s="16">
        <f>SUM(REP_EPG034_EjecucionPresupuesta!AA54:AA55)</f>
        <v>88453609864.380005</v>
      </c>
      <c r="I61" s="19">
        <f>+H61/C61</f>
        <v>0.65183253535470553</v>
      </c>
    </row>
    <row r="62" spans="2:9" ht="18" customHeight="1" x14ac:dyDescent="0.25">
      <c r="B62" s="9" t="s">
        <v>240</v>
      </c>
      <c r="C62" s="16">
        <f>SUM(REP_EPG034_EjecucionPresupuesta!T56:T61)</f>
        <v>326299919329</v>
      </c>
      <c r="D62" s="16">
        <f>SUM(REP_EPG034_EjecucionPresupuesta!X56:X61)</f>
        <v>77290678877.449997</v>
      </c>
      <c r="E62" s="17">
        <f>+D62/C62</f>
        <v>0.23687005205637132</v>
      </c>
      <c r="F62" s="16">
        <f>SUM(REP_EPG034_EjecucionPresupuesta!Y56:Y61)</f>
        <v>71477593246.619995</v>
      </c>
      <c r="G62" s="17">
        <f>+F62/C62</f>
        <v>0.21905489095310177</v>
      </c>
      <c r="H62" s="16">
        <f>SUM(REP_EPG034_EjecucionPresupuesta!AA56:AA61)</f>
        <v>71477593246.619995</v>
      </c>
      <c r="I62" s="19">
        <f>+H62/C62</f>
        <v>0.21905489095310177</v>
      </c>
    </row>
    <row r="63" spans="2:9" ht="48" customHeight="1" x14ac:dyDescent="0.25">
      <c r="B63" s="15" t="s">
        <v>242</v>
      </c>
      <c r="C63" s="16">
        <f>SUM(REP_EPG034_EjecucionPresupuesta!T62:T65)</f>
        <v>5162200000</v>
      </c>
      <c r="D63" s="16">
        <f>SUM(REP_EPG034_EjecucionPresupuesta!X62:X65)</f>
        <v>3201124095</v>
      </c>
      <c r="E63" s="17">
        <f>+D63/C63</f>
        <v>0.62010849928325129</v>
      </c>
      <c r="F63" s="16">
        <f>SUM(REP_EPG034_EjecucionPresupuesta!Y62:Y65)</f>
        <v>3201124095</v>
      </c>
      <c r="G63" s="17">
        <f>+F63/C63</f>
        <v>0.62010849928325129</v>
      </c>
      <c r="H63" s="16">
        <f>SUM(REP_EPG034_EjecucionPresupuesta!AA62:AA65)</f>
        <v>3201124095</v>
      </c>
      <c r="I63" s="19">
        <f>+H63/C63</f>
        <v>0.62010849928325129</v>
      </c>
    </row>
    <row r="64" spans="2:9" ht="30" customHeight="1" x14ac:dyDescent="0.25">
      <c r="B64" s="1" t="s">
        <v>243</v>
      </c>
      <c r="C64" s="2">
        <v>0</v>
      </c>
      <c r="D64" s="2">
        <v>0</v>
      </c>
      <c r="E64" s="3">
        <v>0</v>
      </c>
      <c r="F64" s="2">
        <v>0</v>
      </c>
      <c r="G64" s="4">
        <v>0</v>
      </c>
      <c r="H64" s="2">
        <v>0</v>
      </c>
      <c r="I64" s="5">
        <v>0</v>
      </c>
    </row>
    <row r="65" spans="2:11" ht="18" customHeight="1" x14ac:dyDescent="0.25">
      <c r="B65" s="44" t="s">
        <v>244</v>
      </c>
      <c r="C65" s="52">
        <f>SUM(REP_EPG034_EjecucionPresupuesta!T66:T75)</f>
        <v>297617170025</v>
      </c>
      <c r="D65" s="52">
        <f>SUM(REP_EPG034_EjecucionPresupuesta!X66:X75)</f>
        <v>187963431643.32001</v>
      </c>
      <c r="E65" s="25">
        <f>+D65/C65</f>
        <v>0.6315611146612643</v>
      </c>
      <c r="F65" s="52">
        <f>SUM(REP_EPG034_EjecucionPresupuesta!Y66:Y75)</f>
        <v>108585752643.63998</v>
      </c>
      <c r="G65" s="25">
        <f>+F65/C65</f>
        <v>0.36485043062037958</v>
      </c>
      <c r="H65" s="52">
        <f>SUM(REP_EPG034_EjecucionPresupuesta!AA66:AA75)</f>
        <v>108116144997.63998</v>
      </c>
      <c r="I65" s="25">
        <f>+H65/C65</f>
        <v>0.36327253897534934</v>
      </c>
      <c r="K65" s="55"/>
    </row>
    <row r="66" spans="2:11" ht="6" customHeight="1" x14ac:dyDescent="0.25">
      <c r="B66" s="43"/>
      <c r="C66" s="43"/>
      <c r="D66" s="43"/>
      <c r="E66" s="56"/>
      <c r="F66" s="43"/>
      <c r="G66" s="56"/>
      <c r="H66" s="43"/>
      <c r="I66" s="56"/>
    </row>
    <row r="67" spans="2:11" ht="18" customHeight="1" x14ac:dyDescent="0.25">
      <c r="B67" s="47" t="s">
        <v>245</v>
      </c>
      <c r="C67" s="58">
        <f>+C65+C59+C64</f>
        <v>1019148170025</v>
      </c>
      <c r="D67" s="58">
        <f>+D65+D59+D64</f>
        <v>592404763814.41003</v>
      </c>
      <c r="E67" s="59">
        <f>+D67/C67</f>
        <v>0.58127442234418003</v>
      </c>
      <c r="F67" s="58">
        <f>+F65+F59+F64</f>
        <v>477008587411.83997</v>
      </c>
      <c r="G67" s="59">
        <f>+F67/C67</f>
        <v>0.46804635620367036</v>
      </c>
      <c r="H67" s="58">
        <f>+H65+H59+H64</f>
        <v>472181954438.64001</v>
      </c>
      <c r="I67" s="59">
        <f>+H67/C67</f>
        <v>0.46331040797243178</v>
      </c>
    </row>
    <row r="69" spans="2:11" x14ac:dyDescent="0.25">
      <c r="B69" s="48"/>
    </row>
    <row r="71" spans="2:11" hidden="1" x14ac:dyDescent="0.25"/>
    <row r="75" spans="2:11" ht="22.5" x14ac:dyDescent="0.25">
      <c r="B75" s="50"/>
      <c r="C75" s="101" t="s">
        <v>249</v>
      </c>
      <c r="D75" s="101"/>
      <c r="E75" s="101"/>
      <c r="F75" s="101"/>
      <c r="G75" s="101"/>
      <c r="H75" s="101"/>
      <c r="I75" s="101"/>
    </row>
    <row r="79" spans="2:11" ht="18" customHeight="1" x14ac:dyDescent="0.25">
      <c r="B79" s="7" t="s">
        <v>231</v>
      </c>
      <c r="C79" s="7" t="s">
        <v>232</v>
      </c>
      <c r="D79" s="7" t="s">
        <v>233</v>
      </c>
      <c r="E79" s="7" t="s">
        <v>234</v>
      </c>
      <c r="F79" s="7" t="s">
        <v>235</v>
      </c>
      <c r="G79" s="7" t="s">
        <v>234</v>
      </c>
      <c r="H79" s="7" t="s">
        <v>236</v>
      </c>
      <c r="I79" s="7" t="s">
        <v>234</v>
      </c>
    </row>
    <row r="80" spans="2:11" ht="6" customHeight="1" x14ac:dyDescent="0.25">
      <c r="B80" s="51"/>
      <c r="C80" s="51"/>
      <c r="D80" s="51"/>
      <c r="E80" s="51"/>
      <c r="F80" s="51"/>
      <c r="G80" s="51"/>
      <c r="H80" s="51"/>
      <c r="I80" s="51"/>
    </row>
    <row r="81" spans="2:11" ht="18" customHeight="1" x14ac:dyDescent="0.25">
      <c r="B81" s="44" t="s">
        <v>237</v>
      </c>
      <c r="C81" s="52">
        <f>SUM(C82:C86)</f>
        <v>2163101720000</v>
      </c>
      <c r="D81" s="52">
        <f>+D82+D83+D84+D85+D86</f>
        <v>1851774178062.3098</v>
      </c>
      <c r="E81" s="25">
        <f t="shared" ref="E81" si="5">+D81/C81</f>
        <v>0.8560735544430661</v>
      </c>
      <c r="F81" s="52">
        <f>+F82+F83+F84+F85+F86</f>
        <v>1700713091908.0898</v>
      </c>
      <c r="G81" s="25">
        <f t="shared" ref="G81" si="6">+F81/C81</f>
        <v>0.78623814875802045</v>
      </c>
      <c r="H81" s="52">
        <f>+H82+H83+H84+H85+H86</f>
        <v>1693406494641.2197</v>
      </c>
      <c r="I81" s="25">
        <f t="shared" ref="I81" si="7">+H81/C81</f>
        <v>0.78286031534440259</v>
      </c>
    </row>
    <row r="82" spans="2:11" ht="18" customHeight="1" x14ac:dyDescent="0.25">
      <c r="B82" s="8" t="s">
        <v>238</v>
      </c>
      <c r="C82" s="21">
        <f>SUM(REP_EPG034_EjecucionPresupuesta!T76:T79)</f>
        <v>1633479500000</v>
      </c>
      <c r="D82" s="21">
        <f>SUM(REP_EPG034_EjecucionPresupuesta!X76:X79)</f>
        <v>1364698872140.29</v>
      </c>
      <c r="E82" s="22">
        <f>+D82/C82</f>
        <v>0.83545515700704542</v>
      </c>
      <c r="F82" s="21">
        <f>SUM(REP_EPG034_EjecucionPresupuesta!Y76:Y79)</f>
        <v>1290697294138.0601</v>
      </c>
      <c r="G82" s="22">
        <f>+F82/C82</f>
        <v>0.79015212259355572</v>
      </c>
      <c r="H82" s="21">
        <f>SUM(REP_EPG034_EjecucionPresupuesta!AA76:AA79)</f>
        <v>1290681774285.0601</v>
      </c>
      <c r="I82" s="23">
        <f>+H82/C82</f>
        <v>0.79014262149299097</v>
      </c>
    </row>
    <row r="83" spans="2:11" ht="18" customHeight="1" x14ac:dyDescent="0.25">
      <c r="B83" s="9" t="s">
        <v>239</v>
      </c>
      <c r="C83" s="16">
        <f>SUM(REP_EPG034_EjecucionPresupuesta!T80:T82)</f>
        <v>275759547000</v>
      </c>
      <c r="D83" s="16">
        <f>SUM(REP_EPG034_EjecucionPresupuesta!X80:X82)</f>
        <v>252512886983.39999</v>
      </c>
      <c r="E83" s="17">
        <f>+D83/C83</f>
        <v>0.9156995278332104</v>
      </c>
      <c r="F83" s="21">
        <f>SUM(REP_EPG034_EjecucionPresupuesta!Y80:Y82)</f>
        <v>205340196812.73001</v>
      </c>
      <c r="G83" s="17">
        <f>+F83/C83</f>
        <v>0.74463495116174527</v>
      </c>
      <c r="H83" s="16">
        <f>SUM(REP_EPG034_EjecucionPresupuesta!AA80:AA82)</f>
        <v>204960525361.13</v>
      </c>
      <c r="I83" s="19">
        <f>+H83/C83</f>
        <v>0.7432581304651259</v>
      </c>
    </row>
    <row r="84" spans="2:11" ht="18" customHeight="1" x14ac:dyDescent="0.25">
      <c r="B84" s="9" t="s">
        <v>240</v>
      </c>
      <c r="C84" s="16">
        <f>SUM(REP_EPG034_EjecucionPresupuesta!T83:T89)</f>
        <v>134289509000</v>
      </c>
      <c r="D84" s="16">
        <f>SUM(REP_EPG034_EjecucionPresupuesta!X83:X89)</f>
        <v>118221952959.20001</v>
      </c>
      <c r="E84" s="17">
        <f>+D84/C84</f>
        <v>0.88035136802235248</v>
      </c>
      <c r="F84" s="16">
        <f>SUM(REP_EPG034_EjecucionPresupuesta!Y83:Y89)</f>
        <v>98045010195.910004</v>
      </c>
      <c r="G84" s="17">
        <f>+F84/C84</f>
        <v>0.73010178476346954</v>
      </c>
      <c r="H84" s="16">
        <f>SUM(REP_EPG034_EjecucionPresupuesta!AA83:AA89)</f>
        <v>97878485012.190002</v>
      </c>
      <c r="I84" s="19">
        <f>+H84/C84</f>
        <v>0.72886173864996406</v>
      </c>
    </row>
    <row r="85" spans="2:11" ht="37.5" customHeight="1" x14ac:dyDescent="0.25">
      <c r="B85" s="10" t="s">
        <v>247</v>
      </c>
      <c r="C85" s="16">
        <f>SUM(REP_EPG034_EjecucionPresupuesta!T90:T90)</f>
        <v>103317712000</v>
      </c>
      <c r="D85" s="16">
        <f>SUM(REP_EPG034_EjecucionPresupuesta!X90:X90)</f>
        <v>100243133736.53</v>
      </c>
      <c r="E85" s="17">
        <f>+D85/C85</f>
        <v>0.9702415180906252</v>
      </c>
      <c r="F85" s="16">
        <f>SUM(REP_EPG034_EjecucionPresupuesta!Y90:Y90)</f>
        <v>90537163903.5</v>
      </c>
      <c r="G85" s="17">
        <f>+F85/C85</f>
        <v>0.8762985760224733</v>
      </c>
      <c r="H85" s="16">
        <f>SUM(REP_EPG034_EjecucionPresupuesta!AA90:AA90)</f>
        <v>83793897424.949997</v>
      </c>
      <c r="I85" s="19">
        <f>+H85/C85</f>
        <v>0.81103129175905475</v>
      </c>
    </row>
    <row r="86" spans="2:11" ht="39" customHeight="1" x14ac:dyDescent="0.25">
      <c r="B86" s="15" t="s">
        <v>242</v>
      </c>
      <c r="C86" s="16">
        <f>SUM(REP_EPG034_EjecucionPresupuesta!T91:T95)</f>
        <v>16255452000</v>
      </c>
      <c r="D86" s="16">
        <f>SUM(REP_EPG034_EjecucionPresupuesta!X91:X95)</f>
        <v>16097332242.889999</v>
      </c>
      <c r="E86" s="17">
        <f>+D86/C86</f>
        <v>0.99027281695335201</v>
      </c>
      <c r="F86" s="16">
        <f>SUM(REP_EPG034_EjecucionPresupuesta!Y91:Y95)</f>
        <v>16093426857.889999</v>
      </c>
      <c r="G86" s="17">
        <f>+F86/C86</f>
        <v>0.99003256617472091</v>
      </c>
      <c r="H86" s="16">
        <f>SUM(REP_EPG034_EjecucionPresupuesta!AA91:AA95)</f>
        <v>16091812557.889999</v>
      </c>
      <c r="I86" s="19">
        <f>+H86/C86</f>
        <v>0.98993325795493103</v>
      </c>
    </row>
    <row r="87" spans="2:11" ht="25.5" customHeight="1" x14ac:dyDescent="0.25">
      <c r="B87" s="1" t="s">
        <v>243</v>
      </c>
      <c r="C87" s="2">
        <v>0</v>
      </c>
      <c r="D87" s="2">
        <v>0</v>
      </c>
      <c r="E87" s="3">
        <v>0</v>
      </c>
      <c r="F87" s="2">
        <v>0</v>
      </c>
      <c r="G87" s="3">
        <v>0</v>
      </c>
      <c r="H87" s="2">
        <v>0</v>
      </c>
      <c r="I87" s="5">
        <v>0</v>
      </c>
    </row>
    <row r="88" spans="2:11" ht="23.25" customHeight="1" x14ac:dyDescent="0.25">
      <c r="B88" s="44" t="s">
        <v>244</v>
      </c>
      <c r="C88" s="52">
        <f>SUM(REP_EPG034_EjecucionPresupuesta!T96:T98)</f>
        <v>6432700000</v>
      </c>
      <c r="D88" s="52">
        <f>SUM(REP_EPG034_EjecucionPresupuesta!X96:X98)</f>
        <v>5813311278</v>
      </c>
      <c r="E88" s="25">
        <f>+D88/C88</f>
        <v>0.90371248122872205</v>
      </c>
      <c r="F88" s="52">
        <f>SUM(REP_EPG034_EjecucionPresupuesta!Y96:Y98)</f>
        <v>2987368278</v>
      </c>
      <c r="G88" s="25">
        <f>+F88/C88</f>
        <v>0.46440348189718161</v>
      </c>
      <c r="H88" s="52">
        <f>SUM(REP_EPG034_EjecucionPresupuesta!AA96:AA98)</f>
        <v>2987368278</v>
      </c>
      <c r="I88" s="25">
        <f>+H88/C88</f>
        <v>0.46440348189718161</v>
      </c>
      <c r="K88" s="55"/>
    </row>
    <row r="89" spans="2:11" ht="6" customHeight="1" x14ac:dyDescent="0.25">
      <c r="B89" s="43"/>
      <c r="C89" s="43"/>
      <c r="D89" s="43"/>
      <c r="E89" s="56"/>
      <c r="F89" s="43"/>
      <c r="G89" s="56"/>
      <c r="H89" s="43"/>
      <c r="I89" s="56"/>
    </row>
    <row r="90" spans="2:11" ht="18" customHeight="1" x14ac:dyDescent="0.25">
      <c r="B90" s="47" t="s">
        <v>245</v>
      </c>
      <c r="C90" s="57">
        <f>+C88+C81+C87</f>
        <v>2169534420000</v>
      </c>
      <c r="D90" s="58">
        <f>+D88+D81+D87</f>
        <v>1857587489340.3098</v>
      </c>
      <c r="E90" s="59">
        <f>+D90/C90</f>
        <v>0.85621480452949428</v>
      </c>
      <c r="F90" s="58">
        <f>+F88+F81+F87</f>
        <v>1703700460186.0898</v>
      </c>
      <c r="G90" s="59">
        <f>+F90/C90</f>
        <v>0.785283904454528</v>
      </c>
      <c r="H90" s="58">
        <f>+H88+H81+H87</f>
        <v>1696393862919.2197</v>
      </c>
      <c r="I90" s="59">
        <f>+H90/C90</f>
        <v>0.78191608636438215</v>
      </c>
    </row>
    <row r="92" spans="2:11" x14ac:dyDescent="0.25">
      <c r="B92" s="48"/>
    </row>
    <row r="93" spans="2:11" x14ac:dyDescent="0.25">
      <c r="H93" s="46"/>
    </row>
    <row r="96" spans="2:11" ht="22.5" x14ac:dyDescent="0.25">
      <c r="C96" s="101" t="s">
        <v>249</v>
      </c>
      <c r="D96" s="101"/>
      <c r="E96" s="101"/>
      <c r="F96" s="101"/>
      <c r="G96" s="101"/>
      <c r="H96" s="101"/>
      <c r="I96" s="101"/>
    </row>
    <row r="100" spans="2:11" ht="16.5" x14ac:dyDescent="0.25">
      <c r="B100" s="61"/>
      <c r="C100" s="61"/>
      <c r="D100" s="61"/>
      <c r="E100" s="61"/>
      <c r="F100" s="61"/>
      <c r="G100" s="61"/>
      <c r="H100" s="61"/>
      <c r="I100" s="61"/>
    </row>
    <row r="101" spans="2:11" ht="23.25" customHeight="1" x14ac:dyDescent="0.25">
      <c r="B101" s="20" t="s">
        <v>231</v>
      </c>
      <c r="C101" s="7" t="s">
        <v>232</v>
      </c>
      <c r="D101" s="7" t="s">
        <v>233</v>
      </c>
      <c r="E101" s="7" t="s">
        <v>234</v>
      </c>
      <c r="F101" s="7" t="s">
        <v>235</v>
      </c>
      <c r="G101" s="7" t="s">
        <v>234</v>
      </c>
      <c r="H101" s="7" t="s">
        <v>236</v>
      </c>
      <c r="I101" s="7" t="s">
        <v>234</v>
      </c>
    </row>
    <row r="102" spans="2:11" ht="6" customHeight="1" x14ac:dyDescent="0.25">
      <c r="B102" s="43"/>
      <c r="C102" s="43"/>
      <c r="D102" s="43"/>
      <c r="E102" s="43"/>
      <c r="F102" s="43"/>
      <c r="G102" s="43"/>
      <c r="H102" s="43"/>
      <c r="I102" s="43"/>
    </row>
    <row r="103" spans="2:11" ht="18" customHeight="1" x14ac:dyDescent="0.25">
      <c r="B103" s="44" t="s">
        <v>237</v>
      </c>
      <c r="C103" s="52">
        <f>SUM(C104:C107)</f>
        <v>195491745544</v>
      </c>
      <c r="D103" s="52">
        <f>SUM(D104:D107)</f>
        <v>166215941811.62</v>
      </c>
      <c r="E103" s="25">
        <f t="shared" ref="E103" si="8">+D103/C103</f>
        <v>0.85024532032841871</v>
      </c>
      <c r="F103" s="52">
        <f>SUM(F104:F107)</f>
        <v>126079818934.11</v>
      </c>
      <c r="G103" s="25">
        <f t="shared" ref="G103:G108" si="9">+F103/C103</f>
        <v>0.64493679046787566</v>
      </c>
      <c r="H103" s="52">
        <f>SUM(H104:H107)</f>
        <v>126079818934.11</v>
      </c>
      <c r="I103" s="25">
        <f t="shared" ref="I103:I108" si="10">+H103/C103</f>
        <v>0.64493679046787566</v>
      </c>
    </row>
    <row r="104" spans="2:11" ht="18" customHeight="1" x14ac:dyDescent="0.25">
      <c r="B104" s="8" t="s">
        <v>238</v>
      </c>
      <c r="C104" s="21">
        <f>SUM(REP_EPG034_EjecucionPresupuesta!T99:T102)</f>
        <v>66681300000</v>
      </c>
      <c r="D104" s="21">
        <f>SUM(REP_EPG034_EjecucionPresupuesta!X99:X102)</f>
        <v>46946705080.650002</v>
      </c>
      <c r="E104" s="22">
        <f>+D104/C104</f>
        <v>0.70404603810438615</v>
      </c>
      <c r="F104" s="21">
        <f>SUM(REP_EPG034_EjecucionPresupuesta!Y99:Y102)</f>
        <v>46911360275.650002</v>
      </c>
      <c r="G104" s="22">
        <f t="shared" si="9"/>
        <v>0.70351598237661839</v>
      </c>
      <c r="H104" s="21">
        <f>SUM(REP_EPG034_EjecucionPresupuesta!AA99:AA102)</f>
        <v>46911360275.650002</v>
      </c>
      <c r="I104" s="23">
        <f t="shared" si="10"/>
        <v>0.70351598237661839</v>
      </c>
    </row>
    <row r="105" spans="2:11" ht="18" customHeight="1" x14ac:dyDescent="0.25">
      <c r="B105" s="9" t="s">
        <v>239</v>
      </c>
      <c r="C105" s="16">
        <f>SUM(REP_EPG034_EjecucionPresupuesta!T103)</f>
        <v>23832000000</v>
      </c>
      <c r="D105" s="16">
        <f>SUM(REP_EPG034_EjecucionPresupuesta!X103)</f>
        <v>20600489338.59</v>
      </c>
      <c r="E105" s="17">
        <f>+D105/C105</f>
        <v>0.86440455432150054</v>
      </c>
      <c r="F105" s="16">
        <f>SUM(REP_EPG034_EjecucionPresupuesta!Y103)</f>
        <v>16014499321.280001</v>
      </c>
      <c r="G105" s="17">
        <f t="shared" si="9"/>
        <v>0.67197462744545156</v>
      </c>
      <c r="H105" s="16">
        <f>SUM(REP_EPG034_EjecucionPresupuesta!AA103)</f>
        <v>16014499321.280001</v>
      </c>
      <c r="I105" s="19">
        <f t="shared" si="10"/>
        <v>0.67197462744545156</v>
      </c>
    </row>
    <row r="106" spans="2:11" ht="18" customHeight="1" x14ac:dyDescent="0.25">
      <c r="B106" s="9" t="s">
        <v>240</v>
      </c>
      <c r="C106" s="16">
        <f>SUM(REP_EPG034_EjecucionPresupuesta!T104:T107)</f>
        <v>104679345544</v>
      </c>
      <c r="D106" s="16">
        <f>SUM(REP_EPG034_EjecucionPresupuesta!X104:X107)</f>
        <v>98374946072.380005</v>
      </c>
      <c r="E106" s="17">
        <f>+D106/C106</f>
        <v>0.93977417953028697</v>
      </c>
      <c r="F106" s="16">
        <f>SUM(REP_EPG034_EjecucionPresupuesta!Y104:Y107)</f>
        <v>62860158017.18</v>
      </c>
      <c r="G106" s="17">
        <f t="shared" si="9"/>
        <v>0.60050201585142615</v>
      </c>
      <c r="H106" s="16">
        <f>SUM(REP_EPG034_EjecucionPresupuesta!AA104:AA107)</f>
        <v>62860158017.18</v>
      </c>
      <c r="I106" s="19">
        <f t="shared" si="10"/>
        <v>0.60050201585142615</v>
      </c>
    </row>
    <row r="107" spans="2:11" ht="45" customHeight="1" x14ac:dyDescent="0.25">
      <c r="B107" s="15" t="s">
        <v>242</v>
      </c>
      <c r="C107" s="16">
        <f>SUM(REP_EPG034_EjecucionPresupuesta!T108:T108)</f>
        <v>299100000</v>
      </c>
      <c r="D107" s="16">
        <f>SUM(REP_EPG034_EjecucionPresupuesta!X108:X108)</f>
        <v>293801320</v>
      </c>
      <c r="E107" s="13">
        <f>+D107/C107</f>
        <v>0.98228458709461719</v>
      </c>
      <c r="F107" s="16">
        <f>SUM(REP_EPG034_EjecucionPresupuesta!Y108:Y108)</f>
        <v>293801320</v>
      </c>
      <c r="G107" s="13">
        <f t="shared" si="9"/>
        <v>0.98228458709461719</v>
      </c>
      <c r="H107" s="16">
        <f>SUM(REP_EPG034_EjecucionPresupuesta!AA108:AA108)</f>
        <v>293801320</v>
      </c>
      <c r="I107" s="14">
        <f t="shared" si="10"/>
        <v>0.98228458709461719</v>
      </c>
      <c r="K107" s="55"/>
    </row>
    <row r="108" spans="2:11" ht="18" customHeight="1" x14ac:dyDescent="0.25">
      <c r="B108" s="44" t="s">
        <v>244</v>
      </c>
      <c r="C108" s="52">
        <f>SUM(REP_EPG034_EjecucionPresupuesta!T109:T110)</f>
        <v>12266327000</v>
      </c>
      <c r="D108" s="52">
        <f>SUM(REP_EPG034_EjecucionPresupuesta!X109:X110)</f>
        <v>10986220689.6</v>
      </c>
      <c r="E108" s="25">
        <f>+D108/C108</f>
        <v>0.89564061757036151</v>
      </c>
      <c r="F108" s="52">
        <f>SUM(REP_EPG034_EjecucionPresupuesta!Y109:Y110)</f>
        <v>6154488134.04</v>
      </c>
      <c r="G108" s="25">
        <f t="shared" si="9"/>
        <v>0.50173846939185629</v>
      </c>
      <c r="H108" s="52">
        <f>SUM(REP_EPG034_EjecucionPresupuesta!AA109:AA110)</f>
        <v>6154488134.04</v>
      </c>
      <c r="I108" s="25">
        <f t="shared" si="10"/>
        <v>0.50173846939185629</v>
      </c>
    </row>
    <row r="109" spans="2:11" ht="6" customHeight="1" x14ac:dyDescent="0.25">
      <c r="B109" s="43"/>
      <c r="C109" s="43"/>
      <c r="D109" s="43"/>
      <c r="E109" s="56"/>
      <c r="F109" s="43"/>
      <c r="G109" s="56"/>
      <c r="H109" s="43"/>
      <c r="I109" s="56"/>
    </row>
    <row r="110" spans="2:11" ht="18" customHeight="1" x14ac:dyDescent="0.25">
      <c r="B110" s="47" t="s">
        <v>245</v>
      </c>
      <c r="C110" s="57">
        <f>+C103+C108</f>
        <v>207758072544</v>
      </c>
      <c r="D110" s="58">
        <f>+D103+D108</f>
        <v>177202162501.22</v>
      </c>
      <c r="E110" s="59">
        <f>+D110/C110</f>
        <v>0.85292552212954942</v>
      </c>
      <c r="F110" s="58">
        <f>+F103+F108</f>
        <v>132234307068.14999</v>
      </c>
      <c r="G110" s="59">
        <f>+F110/C110</f>
        <v>0.63648216143391867</v>
      </c>
      <c r="H110" s="58">
        <f>+H103+H108</f>
        <v>132234307068.14999</v>
      </c>
      <c r="I110" s="59">
        <f>+H110/C110</f>
        <v>0.63648216143391867</v>
      </c>
    </row>
    <row r="112" spans="2:11" x14ac:dyDescent="0.25">
      <c r="B112" s="48"/>
    </row>
    <row r="116" spans="2:9" ht="22.5" x14ac:dyDescent="0.25">
      <c r="C116" s="101" t="s">
        <v>249</v>
      </c>
      <c r="D116" s="101"/>
      <c r="E116" s="101"/>
      <c r="F116" s="101"/>
      <c r="G116" s="101"/>
      <c r="H116" s="101"/>
      <c r="I116" s="101"/>
    </row>
    <row r="120" spans="2:9" ht="16.5" x14ac:dyDescent="0.25">
      <c r="B120" s="61"/>
      <c r="C120" s="61"/>
      <c r="D120" s="61"/>
      <c r="E120" s="61"/>
      <c r="F120" s="61"/>
      <c r="G120" s="61"/>
      <c r="H120" s="61"/>
      <c r="I120" s="61"/>
    </row>
    <row r="121" spans="2:9" ht="18" customHeight="1" x14ac:dyDescent="0.25">
      <c r="B121" s="20" t="s">
        <v>231</v>
      </c>
      <c r="C121" s="7" t="s">
        <v>232</v>
      </c>
      <c r="D121" s="7" t="s">
        <v>233</v>
      </c>
      <c r="E121" s="7" t="s">
        <v>234</v>
      </c>
      <c r="F121" s="7" t="s">
        <v>235</v>
      </c>
      <c r="G121" s="7" t="s">
        <v>234</v>
      </c>
      <c r="H121" s="7" t="s">
        <v>236</v>
      </c>
      <c r="I121" s="7" t="s">
        <v>234</v>
      </c>
    </row>
    <row r="122" spans="2:9" ht="6" customHeight="1" x14ac:dyDescent="0.25">
      <c r="B122" s="43"/>
      <c r="C122" s="43"/>
      <c r="D122" s="43"/>
      <c r="E122" s="43"/>
      <c r="F122" s="43"/>
      <c r="G122" s="43"/>
      <c r="H122" s="43"/>
      <c r="I122" s="43"/>
    </row>
    <row r="123" spans="2:9" ht="18" customHeight="1" x14ac:dyDescent="0.25">
      <c r="B123" s="44" t="s">
        <v>237</v>
      </c>
      <c r="C123" s="52">
        <f>SUM(C124:C127)</f>
        <v>1521986600000</v>
      </c>
      <c r="D123" s="52">
        <f>+D124+D125+D126+D127</f>
        <v>1415652482549.1799</v>
      </c>
      <c r="E123" s="25">
        <f t="shared" ref="E123" si="11">+D123/C123</f>
        <v>0.93013465594846889</v>
      </c>
      <c r="F123" s="52">
        <f>+F124+F125+F126+F127</f>
        <v>1025902662815</v>
      </c>
      <c r="G123" s="25">
        <f t="shared" ref="G123:G126" si="12">+F123/C123</f>
        <v>0.67405499024432936</v>
      </c>
      <c r="H123" s="52">
        <f>+H124+H125+H126+H127</f>
        <v>1022625119067.59</v>
      </c>
      <c r="I123" s="25">
        <f t="shared" ref="I123:I126" si="13">+H123/C123</f>
        <v>0.67190152598425634</v>
      </c>
    </row>
    <row r="124" spans="2:9" ht="18" customHeight="1" x14ac:dyDescent="0.25">
      <c r="B124" s="8" t="s">
        <v>238</v>
      </c>
      <c r="C124" s="21">
        <f>SUM(REP_EPG034_EjecucionPresupuesta!T111:T113)</f>
        <v>40191800000</v>
      </c>
      <c r="D124" s="21">
        <f>SUM(REP_EPG034_EjecucionPresupuesta!X111:X113)</f>
        <v>23514432060</v>
      </c>
      <c r="E124" s="22">
        <f>+D124/C124</f>
        <v>0.5850554605665832</v>
      </c>
      <c r="F124" s="21">
        <f>SUM(REP_EPG034_EjecucionPresupuesta!Y111:Y113)</f>
        <v>23488865504</v>
      </c>
      <c r="G124" s="22">
        <f t="shared" si="12"/>
        <v>0.58441934683194086</v>
      </c>
      <c r="H124" s="21">
        <f>SUM(REP_EPG034_EjecucionPresupuesta!AA111:AA113)</f>
        <v>23488865504</v>
      </c>
      <c r="I124" s="23">
        <f t="shared" si="13"/>
        <v>0.58441934683194086</v>
      </c>
    </row>
    <row r="125" spans="2:9" ht="18" customHeight="1" x14ac:dyDescent="0.25">
      <c r="B125" s="9" t="s">
        <v>239</v>
      </c>
      <c r="C125" s="21">
        <f>SUM(REP_EPG034_EjecucionPresupuesta!T114)</f>
        <v>127526800000</v>
      </c>
      <c r="D125" s="21">
        <f>SUM(REP_EPG034_EjecucionPresupuesta!X114)</f>
        <v>122504038321.66</v>
      </c>
      <c r="E125" s="22">
        <f>+D125/C125</f>
        <v>0.96061406952624862</v>
      </c>
      <c r="F125" s="21">
        <f>SUM(REP_EPG034_EjecucionPresupuesta!Y114)</f>
        <v>70349123896.589996</v>
      </c>
      <c r="G125" s="22">
        <f t="shared" si="12"/>
        <v>0.5516418815228642</v>
      </c>
      <c r="H125" s="21">
        <f>SUM(REP_EPG034_EjecucionPresupuesta!AA114)</f>
        <v>70349123896.589996</v>
      </c>
      <c r="I125" s="23">
        <f t="shared" si="13"/>
        <v>0.5516418815228642</v>
      </c>
    </row>
    <row r="126" spans="2:9" ht="18" customHeight="1" x14ac:dyDescent="0.25">
      <c r="B126" s="9" t="s">
        <v>240</v>
      </c>
      <c r="C126" s="21">
        <f>SUM(REP_EPG034_EjecucionPresupuesta!T115:T119)</f>
        <v>1350516400000</v>
      </c>
      <c r="D126" s="21">
        <f>SUM(REP_EPG034_EjecucionPresupuesta!X115:X119)</f>
        <v>1266001397050.52</v>
      </c>
      <c r="E126" s="22">
        <f>+D126/C126</f>
        <v>0.93742023203162883</v>
      </c>
      <c r="F126" s="21">
        <f>SUM(REP_EPG034_EjecucionPresupuesta!Y115:Y119)</f>
        <v>928432058297.41003</v>
      </c>
      <c r="G126" s="22">
        <f t="shared" si="12"/>
        <v>0.68746448269521943</v>
      </c>
      <c r="H126" s="21">
        <f>SUM(REP_EPG034_EjecucionPresupuesta!AA115:AA119)</f>
        <v>925154514550</v>
      </c>
      <c r="I126" s="23">
        <f t="shared" si="13"/>
        <v>0.68503760083920495</v>
      </c>
    </row>
    <row r="127" spans="2:9" ht="40.5" customHeight="1" x14ac:dyDescent="0.25">
      <c r="B127" s="15" t="s">
        <v>242</v>
      </c>
      <c r="C127" s="21">
        <f>SUM(REP_EPG034_EjecucionPresupuesta!T120:T122)</f>
        <v>3751600000</v>
      </c>
      <c r="D127" s="21">
        <f>SUM(REP_EPG034_EjecucionPresupuesta!X120:X122)</f>
        <v>3632615117</v>
      </c>
      <c r="E127" s="22">
        <f>+D127/C127</f>
        <v>0.96828422992856378</v>
      </c>
      <c r="F127" s="21">
        <f>SUM(REP_EPG034_EjecucionPresupuesta!Y120:Y122)</f>
        <v>3632615117</v>
      </c>
      <c r="G127" s="22">
        <f>+F127/C127</f>
        <v>0.96828422992856378</v>
      </c>
      <c r="H127" s="21">
        <f>SUM(REP_EPG034_EjecucionPresupuesta!AA120:AA122)</f>
        <v>3632615117</v>
      </c>
      <c r="I127" s="23">
        <f>+H127/C127</f>
        <v>0.96828422992856378</v>
      </c>
    </row>
    <row r="128" spans="2:9" ht="18" customHeight="1" x14ac:dyDescent="0.25">
      <c r="B128" s="44" t="s">
        <v>244</v>
      </c>
      <c r="C128" s="52">
        <f>SUM(REP_EPG034_EjecucionPresupuesta!T123:T125)</f>
        <v>417850199304</v>
      </c>
      <c r="D128" s="52">
        <f>SUM(REP_EPG034_EjecucionPresupuesta!X123:X125)</f>
        <v>304475687028.62</v>
      </c>
      <c r="E128" s="25">
        <f>+D128/C128</f>
        <v>0.72867187220629692</v>
      </c>
      <c r="F128" s="52">
        <f>SUM(REP_EPG034_EjecucionPresupuesta!Y123:Y125)</f>
        <v>115713283726.83002</v>
      </c>
      <c r="G128" s="25">
        <f>+F128/C128</f>
        <v>0.27692528068568595</v>
      </c>
      <c r="H128" s="52">
        <f>SUM(REP_EPG034_EjecucionPresupuesta!AA123:AA125)</f>
        <v>115713283726.83002</v>
      </c>
      <c r="I128" s="25">
        <f>+H128/C128</f>
        <v>0.27692528068568595</v>
      </c>
    </row>
    <row r="129" spans="2:9" ht="8.25" customHeight="1" x14ac:dyDescent="0.25">
      <c r="B129" s="43"/>
      <c r="C129" s="62"/>
      <c r="D129" s="62"/>
      <c r="E129" s="63"/>
      <c r="F129" s="62"/>
      <c r="G129" s="63"/>
      <c r="H129" s="62"/>
      <c r="I129" s="63"/>
    </row>
    <row r="130" spans="2:9" ht="18.75" customHeight="1" x14ac:dyDescent="0.25">
      <c r="B130" s="47" t="s">
        <v>245</v>
      </c>
      <c r="C130" s="58">
        <f>+C123+C128</f>
        <v>1939836799304</v>
      </c>
      <c r="D130" s="58">
        <f>+D123+D128</f>
        <v>1720128169577.7998</v>
      </c>
      <c r="E130" s="59">
        <f>+D130/C130</f>
        <v>0.88673860099724366</v>
      </c>
      <c r="F130" s="58">
        <f>+F123+F128</f>
        <v>1141615946541.8301</v>
      </c>
      <c r="G130" s="59">
        <f>+F130/C130</f>
        <v>0.58851133608323858</v>
      </c>
      <c r="H130" s="58">
        <f>+H123+H128</f>
        <v>1138338402794.4199</v>
      </c>
      <c r="I130" s="59">
        <f>+H130/C130</f>
        <v>0.58682173840750307</v>
      </c>
    </row>
  </sheetData>
  <mergeCells count="7">
    <mergeCell ref="C116:I116"/>
    <mergeCell ref="C6:I6"/>
    <mergeCell ref="C30:I30"/>
    <mergeCell ref="C52:I52"/>
    <mergeCell ref="C75:I75"/>
    <mergeCell ref="C96:I96"/>
    <mergeCell ref="B10:I10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landscape" r:id="rId1"/>
  <ignoredErrors>
    <ignoredError sqref="G14 E14:E17 G15:G18 E22:G22 E21 G21 E19 G19 F20" formula="1"/>
    <ignoredError sqref="E18" evalError="1" formula="1"/>
    <ignoredError sqref="G123 G103 E123 E103 G81 E81 G66 G43" formula="1" formulaRange="1"/>
    <ignoredError sqref="C45:I51 E43 H43 C68:I74 C66:F66 H66:I66 D81 F81 H81:I81 C89:I89 C93:I95 C103:D103 F103 C109:I109 C114:I115 C129:I129 D123 F123 H103:I103 H123:I123 C53:I58 C76:I80 C97:I102 C117:I122 C91 E91:I91 C111:I111 D92:I9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Ejecución Presupuestal</MJCategoriaPresupuesto>
    <Anio xmlns="c0be8936-52a6-483a-8244-753b4d7ec91d">2025</Anio>
    <_dlc_DocId xmlns="81cc8fc0-8d1e-4295-8f37-5d076116407c">2TV4CCKVFCYA-94321226-210</_dlc_DocId>
    <_dlc_DocIdUrl xmlns="81cc8fc0-8d1e-4295-8f37-5d076116407c">
      <Url>https://www.minjusticia.gov.co/ministerio/_layouts/15/DocIdRedir.aspx?ID=2TV4CCKVFCYA-94321226-210</Url>
      <Description>2TV4CCKVFCYA-94321226-210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279A6AD-4F0D-47CC-8CF2-627AA3428A11}">
  <ds:schemaRefs>
    <ds:schemaRef ds:uri="http://purl.org/dc/terms/"/>
    <ds:schemaRef ds:uri="http://schemas.microsoft.com/office/2006/documentManagement/types"/>
    <ds:schemaRef ds:uri="92e8ca07-96c7-4cff-8236-e170392099ed"/>
    <ds:schemaRef ds:uri="http://purl.org/dc/dcmitype/"/>
    <ds:schemaRef ds:uri="484c3a85-4dde-40e4-b89c-53b88490b6dc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AABAF2B-E9D7-4DC5-A9B6-979DD3ED77D4}"/>
</file>

<file path=customXml/itemProps3.xml><?xml version="1.0" encoding="utf-8"?>
<ds:datastoreItem xmlns:ds="http://schemas.openxmlformats.org/officeDocument/2006/customXml" ds:itemID="{475FCD56-D92A-446E-884C-3834B37C2A8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06CD2E0-0A48-4138-AE45-47AD917945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REP_EPG034_EjecucionPresupuesta</vt:lpstr>
      <vt:lpstr>EJECUCION SECTORIAL</vt:lpstr>
      <vt:lpstr>'EJECUCION SECTORIAL'!Área_de_impresión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Presupuestal Sector noviembre1</dc:title>
  <dc:subject/>
  <dc:creator>BELKIS YORGETH RONCANCIO ENCISO</dc:creator>
  <cp:keywords/>
  <dc:description/>
  <cp:lastModifiedBy>MARIA YINETTE SALAMANCA SANCHEZ</cp:lastModifiedBy>
  <cp:revision/>
  <dcterms:created xsi:type="dcterms:W3CDTF">2018-02-21T20:39:46Z</dcterms:created>
  <dcterms:modified xsi:type="dcterms:W3CDTF">2025-12-10T20:41:42Z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8bf499f2-d3e0-41b9-8702-6e13893b7b90</vt:lpwstr>
  </property>
  <property fmtid="{D5CDD505-2E9C-101B-9397-08002B2CF9AE}" pid="4" name="MediaServiceImageTags">
    <vt:lpwstr/>
  </property>
</Properties>
</file>