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Febrero/"/>
    </mc:Choice>
  </mc:AlternateContent>
  <xr:revisionPtr revIDLastSave="12" documentId="8_{2678420C-0E78-4FB4-A898-759572653B85}" xr6:coauthVersionLast="47" xr6:coauthVersionMax="47" xr10:uidLastSave="{4554BCEA-BE9A-44ED-967A-3363C629EC3B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F40" i="1"/>
  <c r="H128" i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C42" i="1"/>
  <c r="D40" i="1"/>
  <c r="C40" i="1" l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<sst xmlns="http://schemas.openxmlformats.org/spreadsheetml/2006/main" count="1534" uniqueCount="247">
  <si>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</si>
  <si>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</si>
  <si>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</si>
  <si>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</si>
  <si>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</si>
  <si>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</si>
  <si>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</si>
  <si>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</si>
  <si>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</si>
  <si>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</si>
  <si>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</si>
  <si>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</si>
  <si>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</si>
  <si>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</si>
  <si>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</si>
  <si>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</si>
  <si>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</si>
  <si>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</si>
  <si>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</si>
  <si>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</si>
  <si>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</si>
  <si>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</si>
  <si>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</si>
  <si>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</si>
  <si>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</si>
  <si>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</si>
  <si>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</si>
  <si>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</si>
  <si>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</si>
  <si>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</si>
  <si>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</si>
  <si>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</si>
  <si>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</si>
  <si>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</si>
  <si>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</si>
  <si>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</si>
  <si>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</si>
  <si>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</si>
  <si>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</si>
  <si>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</si>
  <si>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</si>
  <si>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</si>
  <si>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</si>
  <si>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</si>
  <si>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</si>
  <si>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</si>
  <si>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</si>
  <si>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</si>
  <si>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</si>
  <si>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</si>
  <si>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</si>
  <si>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</si>
  <si>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</si>
  <si>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</si>
  <si>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</si>
  <si>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</si>
  <si>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</si>
  <si>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</si>
  <si>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</si>
  <si>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</si>
  <si>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</si>
  <si>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</si>
  <si>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</si>
  <si>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</si>
  <si>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</si>
  <si>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</si>
  <si>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</si>
  <si>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</si>
  <si>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</si>
  <si>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</si>
  <si>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</si>
  <si>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</si>
  <si>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</si>
  <si>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</si>
  <si>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</si>
  <si>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</si>
  <si>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</si>
  <si>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</si>
  <si>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</si>
  <si>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</si>
  <si>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</si>
  <si>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</si>
  <si>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</si>
  <si>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</si>
  <si>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</si>
  <si>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</si>
  <si>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</si>
  <si>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</si>
  <si>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</si>
  <si>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</si>
  <si>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</si>
  <si>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</si>
  <si>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</si>
  <si>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</si>
  <si>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</si>
  <si>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</si>
  <si>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</si>
  <si>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</si>
  <si>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</si>
  <si>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</si>
  <si>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</si>
  <si>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</si>
  <si>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</si>
  <si>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</si>
  <si>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</si>
  <si>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</si>
  <si>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</si>
  <si>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</si>
  <si>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</si>
  <si>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</si>
  <si>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</si>
  <si>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</si>
  <si>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</si>
  <si>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</si>
  <si>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</si>
  <si>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</si>
  <si>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</si>
  <si>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</si>
  <si>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</si>
  <si>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</si>
  <si>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</si>
  <si>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</si>
  <si>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</si>
  <si>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</si>
  <si>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</si>
  <si>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</si>
  <si>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</si>
  <si>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</si>
  <si>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</si>
  <si>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</si>
  <si>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</si>
  <si>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</si>
  <si>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</si>
  <si>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</si>
  <si>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</si>
  <si>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</si>
  <si>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</si>
  <si>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</si>
  <si>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</si>
  <si>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</si>
  <si>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</si>
  <si>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</si>
  <si>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</si>
  <si>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</si>
  <si>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</si>
  <si>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</si>
  <si>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</si>
  <si>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</si>
  <si>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</si>
  <si>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</si>
  <si>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</si>
  <si>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</si>
  <si>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</si>
  <si>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</si>
  <si>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</si>
  <si>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</si>
  <si>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</si>
  <si>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</si>
  <si>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</si>
  <si>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</si>
  <si>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</si>
  <si>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</si>
  <si>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</si>
  <si>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</si>
  <si>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</si>
  <si>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</si>
  <si>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</si>
  <si>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</si>
  <si>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</si>
  <si>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</si>
  <si>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</si>
  <si>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</si>
  <si>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</si>
  <si>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</si>
  <si>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</si>
  <si>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</si>
  <si>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</si>
  <si>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</si>
  <si>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</si>
  <si>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</si>
  <si>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</si>
  <si>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</si>
  <si>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</si>
  <si>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</si>
  <si>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</si>
  <si>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</si>
  <si>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</si>
  <si>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</si>
  <si>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</si>
  <si>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</si>
  <si>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</si>
  <si>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</si>
  <si>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</si>
  <si>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</si>
  <si>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</si>
  <si>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</si>
  <si>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</si>
  <si>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</si>
  <si>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</si>
  <si>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</si>
  <si>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</si>
  <si>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</si>
  <si>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</si>
  <si>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</si>
  <si>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</si>
  <si>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</si>
  <si>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</si>
  <si>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</si>
  <si>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</si>
  <si>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</si>
  <si>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</si>
  <si>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</si>
  <si>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</si>
  <si>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</si>
  <si>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</si>
  <si>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</si>
  <si>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</si>
  <si>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</si>
  <si>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</si>
  <si>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</si>
  <si>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</si>
  <si>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</si>
  <si>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</si>
  <si>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</si>
  <si>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</si>
  <si>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</si>
  <si>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</si>
  <si>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</si>
  <si>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</si>
  <si>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</si>
  <si>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</si>
  <si>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</si>
  <si>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</si>
  <si>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</si>
  <si>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</si>
  <si>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</si>
  <si>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</si>
  <si>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</si>
  <si>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</si>
  <si>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</si>
  <si>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</si>
  <si>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</si>
  <si>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</si>
  <si>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</si>
  <si>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</si>
  <si>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Ejecución Presupuestal a 28 de febrero de 2025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</si>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</sst>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165" fontId="17" fillId="0" borderId="8" xfId="2" applyNumberFormat="1" applyFont="1" applyBorder="1" applyAlignment="1">
      <alignment horizontal="right" vertical="center" wrapText="1" readingOrder="1"/>
    </xf>
    <xf numFmtId="0" fontId="17" fillId="0" borderId="8" xfId="2" applyFont="1" applyBorder="1" applyAlignment="1">
      <alignment horizontal="left" vertical="center" wrapText="1" readingOrder="1"/>
    </xf>
    <xf numFmtId="0" fontId="17" fillId="6" borderId="8" xfId="2" applyFont="1" applyFill="1" applyBorder="1" applyAlignment="1">
      <alignment horizontal="left" vertical="center" wrapText="1" readingOrder="1"/>
    </xf>
    <xf numFmtId="0" fontId="20" fillId="0" borderId="8" xfId="2" applyFont="1" applyBorder="1" applyAlignment="1">
      <alignment horizontal="center"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7" fillId="0" borderId="8" xfId="2" applyFont="1" applyBorder="1" applyAlignment="1">
      <alignment horizontal="center" vertical="center" wrapText="1" readingOrder="1"/>
    </xf>
    <xf numFmtId="0" fontId="17" fillId="0" borderId="8" xfId="2" applyFont="1" applyBorder="1" applyAlignment="1">
      <alignment vertical="center" wrapText="1" readingOrder="1"/>
    </xf>
    <xf numFmtId="0" fontId="17" fillId="6" borderId="8" xfId="2" applyFont="1" applyFill="1" applyBorder="1" applyAlignment="1">
      <alignment horizontal="center" vertical="center" wrapText="1" readingOrder="1"/>
    </xf>
    <xf numFmtId="0" fontId="17" fillId="6" borderId="8" xfId="2" applyFont="1" applyFill="1" applyBorder="1" applyAlignment="1">
      <alignment vertical="center" wrapText="1" readingOrder="1"/>
    </xf>
    <xf numFmtId="165" fontId="17" fillId="6" borderId="8" xfId="2" applyNumberFormat="1" applyFont="1" applyFill="1" applyBorder="1" applyAlignment="1">
      <alignment horizontal="right" vertical="center" wrapText="1" readingOrder="1"/>
    </xf>
    <xf numFmtId="0" fontId="20" fillId="0" borderId="8" xfId="2" applyFont="1" applyBorder="1" applyAlignment="1">
      <alignment horizontal="left" vertical="center" wrapText="1" readingOrder="1"/>
    </xf>
    <xf numFmtId="0" fontId="21" fillId="0" borderId="8" xfId="2" applyFont="1" applyBorder="1" applyAlignment="1">
      <alignment horizontal="right" vertical="center" wrapText="1" readingOrder="1"/>
    </xf>
    <xf numFmtId="7" fontId="8" fillId="0" borderId="0" xfId="2" applyNumberFormat="1" applyFont="1"/>
    <xf numFmtId="9" fontId="8" fillId="0" borderId="0" xfId="14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W117" activePane="bottomRight" state="frozen"/>
      <selection pane="topRight" activeCell="Q1" sqref="Q1"/>
      <selection pane="bottomLeft" activeCell="A5" sqref="A5"/>
      <selection pane="bottomRight" activeCell="E1" sqref="E1:M1048576"/>
    </sheetView>
  </sheetViews>
  <sheetFormatPr baseColWidth="10" defaultColWidth="11.5703125" defaultRowHeight="15" x14ac:dyDescent="0.25"/>
  <cols>
    <col min="1" max="1" width="13.42578125" style="60" customWidth="1"/>
    <col min="2" max="2" width="27" style="60" customWidth="1"/>
    <col min="3" max="3" width="21.5703125" style="60" customWidth="1"/>
    <col min="4" max="4" width="5.42578125" style="60" customWidth="1"/>
    <col min="5" max="11" width="5.42578125" style="60" hidden="1" customWidth="1"/>
    <col min="12" max="12" width="7" style="60" hidden="1" customWidth="1"/>
    <col min="13" max="13" width="9.5703125" style="60" hidden="1" customWidth="1"/>
    <col min="14" max="14" width="8" style="60" customWidth="1"/>
    <col min="15" max="15" width="9.5703125" style="60" customWidth="1"/>
    <col min="16" max="16" width="27.570312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5703125" style="60"/>
  </cols>
  <sheetData>
    <row r="1" spans="1:27" x14ac:dyDescent="0.25">
      <c r="A1" s="74" t="s">
        <v>0</v>
      </c>
      <c r="B1" s="74">
        <v>2025</v>
      </c>
      <c r="C1" s="75" t="s">
        <v>1</v>
      </c>
      <c r="D1" s="75" t="s">
        <v>1</v>
      </c>
      <c r="E1" s="75" t="s">
        <v>1</v>
      </c>
      <c r="F1" s="75" t="s">
        <v>1</v>
      </c>
      <c r="G1" s="75" t="s">
        <v>1</v>
      </c>
      <c r="H1" s="75" t="s">
        <v>1</v>
      </c>
      <c r="I1" s="75" t="s">
        <v>1</v>
      </c>
      <c r="J1" s="75" t="s">
        <v>1</v>
      </c>
      <c r="K1" s="75" t="s">
        <v>1</v>
      </c>
      <c r="L1" s="75" t="s">
        <v>1</v>
      </c>
      <c r="M1" s="75" t="s">
        <v>1</v>
      </c>
      <c r="N1" s="75" t="s">
        <v>1</v>
      </c>
      <c r="O1" s="75" t="s">
        <v>1</v>
      </c>
      <c r="P1" s="75" t="s">
        <v>1</v>
      </c>
      <c r="Q1" s="75" t="s">
        <v>1</v>
      </c>
      <c r="R1" s="75" t="s">
        <v>1</v>
      </c>
      <c r="S1" s="75" t="s">
        <v>1</v>
      </c>
      <c r="T1" s="75" t="s">
        <v>1</v>
      </c>
      <c r="U1" s="75" t="s">
        <v>1</v>
      </c>
      <c r="V1" s="75" t="s">
        <v>1</v>
      </c>
      <c r="W1" s="75" t="s">
        <v>1</v>
      </c>
      <c r="X1" s="75" t="s">
        <v>1</v>
      </c>
      <c r="Y1" s="75" t="s">
        <v>1</v>
      </c>
      <c r="Z1" s="75" t="s">
        <v>1</v>
      </c>
      <c r="AA1" s="75" t="s">
        <v>1</v>
      </c>
    </row>
    <row r="2" spans="1:27" x14ac:dyDescent="0.25">
      <c r="A2" s="74" t="s">
        <v>2</v>
      </c>
      <c r="B2" s="74" t="s">
        <v>3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75" t="s">
        <v>1</v>
      </c>
      <c r="R2" s="75" t="s">
        <v>1</v>
      </c>
      <c r="S2" s="75" t="s">
        <v>1</v>
      </c>
      <c r="T2" s="75" t="s">
        <v>1</v>
      </c>
      <c r="U2" s="75" t="s">
        <v>1</v>
      </c>
      <c r="V2" s="75" t="s">
        <v>1</v>
      </c>
      <c r="W2" s="75" t="s">
        <v>1</v>
      </c>
      <c r="X2" s="75" t="s">
        <v>1</v>
      </c>
      <c r="Y2" s="75" t="s">
        <v>1</v>
      </c>
      <c r="Z2" s="75" t="s">
        <v>1</v>
      </c>
      <c r="AA2" s="75" t="s">
        <v>1</v>
      </c>
    </row>
    <row r="3" spans="1:27" x14ac:dyDescent="0.25">
      <c r="A3" s="74" t="s">
        <v>4</v>
      </c>
      <c r="B3" s="74" t="s">
        <v>246</v>
      </c>
      <c r="C3" s="75" t="s">
        <v>1</v>
      </c>
      <c r="D3" s="75" t="s">
        <v>1</v>
      </c>
      <c r="E3" s="75" t="s">
        <v>1</v>
      </c>
      <c r="F3" s="75" t="s">
        <v>1</v>
      </c>
      <c r="G3" s="75" t="s">
        <v>1</v>
      </c>
      <c r="H3" s="75" t="s">
        <v>1</v>
      </c>
      <c r="I3" s="75" t="s">
        <v>1</v>
      </c>
      <c r="J3" s="75" t="s">
        <v>1</v>
      </c>
      <c r="K3" s="75" t="s">
        <v>1</v>
      </c>
      <c r="L3" s="75" t="s">
        <v>1</v>
      </c>
      <c r="M3" s="75" t="s">
        <v>1</v>
      </c>
      <c r="N3" s="75" t="s">
        <v>1</v>
      </c>
      <c r="O3" s="75" t="s">
        <v>1</v>
      </c>
      <c r="P3" s="75" t="s">
        <v>1</v>
      </c>
      <c r="Q3" s="75" t="s">
        <v>1</v>
      </c>
      <c r="R3" s="75" t="s">
        <v>1</v>
      </c>
      <c r="S3" s="75" t="s">
        <v>1</v>
      </c>
      <c r="T3" s="75" t="s">
        <v>1</v>
      </c>
      <c r="U3" s="75" t="s">
        <v>1</v>
      </c>
      <c r="V3" s="75" t="s">
        <v>1</v>
      </c>
      <c r="W3" s="75" t="s">
        <v>1</v>
      </c>
      <c r="X3" s="75" t="s">
        <v>1</v>
      </c>
      <c r="Y3" s="75" t="s">
        <v>1</v>
      </c>
      <c r="Z3" s="75" t="s">
        <v>1</v>
      </c>
      <c r="AA3" s="75" t="s">
        <v>1</v>
      </c>
    </row>
    <row r="4" spans="1:27" ht="24" x14ac:dyDescent="0.25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4" t="s">
        <v>13</v>
      </c>
      <c r="J4" s="74" t="s">
        <v>14</v>
      </c>
      <c r="K4" s="74" t="s">
        <v>15</v>
      </c>
      <c r="L4" s="74" t="s">
        <v>16</v>
      </c>
      <c r="M4" s="74" t="s">
        <v>17</v>
      </c>
      <c r="N4" s="74" t="s">
        <v>18</v>
      </c>
      <c r="O4" s="74" t="s">
        <v>19</v>
      </c>
      <c r="P4" s="74" t="s">
        <v>20</v>
      </c>
      <c r="Q4" s="74" t="s">
        <v>21</v>
      </c>
      <c r="R4" s="74" t="s">
        <v>22</v>
      </c>
      <c r="S4" s="74" t="s">
        <v>23</v>
      </c>
      <c r="T4" s="74" t="s">
        <v>24</v>
      </c>
      <c r="U4" s="74" t="s">
        <v>25</v>
      </c>
      <c r="V4" s="74" t="s">
        <v>26</v>
      </c>
      <c r="W4" s="74" t="s">
        <v>27</v>
      </c>
      <c r="X4" s="74" t="s">
        <v>28</v>
      </c>
      <c r="Y4" s="74" t="s">
        <v>29</v>
      </c>
      <c r="Z4" s="74" t="s">
        <v>30</v>
      </c>
      <c r="AA4" s="74" t="s">
        <v>31</v>
      </c>
    </row>
    <row r="5" spans="1:27" ht="22.5" x14ac:dyDescent="0.25">
      <c r="A5" s="76" t="s">
        <v>32</v>
      </c>
      <c r="B5" s="72" t="s">
        <v>33</v>
      </c>
      <c r="C5" s="77" t="s">
        <v>34</v>
      </c>
      <c r="D5" s="76" t="s">
        <v>35</v>
      </c>
      <c r="E5" s="76" t="s">
        <v>36</v>
      </c>
      <c r="F5" s="76" t="s">
        <v>36</v>
      </c>
      <c r="G5" s="76" t="s">
        <v>36</v>
      </c>
      <c r="H5" s="76"/>
      <c r="I5" s="76"/>
      <c r="J5" s="76"/>
      <c r="K5" s="76"/>
      <c r="L5" s="76"/>
      <c r="M5" s="76" t="s">
        <v>37</v>
      </c>
      <c r="N5" s="76" t="s">
        <v>38</v>
      </c>
      <c r="O5" s="76" t="s">
        <v>39</v>
      </c>
      <c r="P5" s="72" t="s">
        <v>40</v>
      </c>
      <c r="Q5" s="71">
        <v>32385000000</v>
      </c>
      <c r="R5" s="71">
        <v>0</v>
      </c>
      <c r="S5" s="71">
        <v>0</v>
      </c>
      <c r="T5" s="71">
        <v>32385000000</v>
      </c>
      <c r="U5" s="71">
        <v>0</v>
      </c>
      <c r="V5" s="71">
        <v>32385000000</v>
      </c>
      <c r="W5" s="71">
        <v>0</v>
      </c>
      <c r="X5" s="71">
        <v>4026632443</v>
      </c>
      <c r="Y5" s="71">
        <v>4022246261</v>
      </c>
      <c r="Z5" s="71">
        <v>4022246261</v>
      </c>
      <c r="AA5" s="71">
        <v>4022246261</v>
      </c>
    </row>
    <row r="6" spans="1:27" ht="22.5" x14ac:dyDescent="0.25">
      <c r="A6" s="76" t="s">
        <v>32</v>
      </c>
      <c r="B6" s="72" t="s">
        <v>33</v>
      </c>
      <c r="C6" s="77" t="s">
        <v>41</v>
      </c>
      <c r="D6" s="76" t="s">
        <v>35</v>
      </c>
      <c r="E6" s="76" t="s">
        <v>36</v>
      </c>
      <c r="F6" s="76" t="s">
        <v>36</v>
      </c>
      <c r="G6" s="76" t="s">
        <v>42</v>
      </c>
      <c r="H6" s="76"/>
      <c r="I6" s="76"/>
      <c r="J6" s="76"/>
      <c r="K6" s="76"/>
      <c r="L6" s="76"/>
      <c r="M6" s="76" t="s">
        <v>37</v>
      </c>
      <c r="N6" s="76" t="s">
        <v>38</v>
      </c>
      <c r="O6" s="76" t="s">
        <v>39</v>
      </c>
      <c r="P6" s="72" t="s">
        <v>43</v>
      </c>
      <c r="Q6" s="71">
        <v>11577800000</v>
      </c>
      <c r="R6" s="71">
        <v>0</v>
      </c>
      <c r="S6" s="71">
        <v>0</v>
      </c>
      <c r="T6" s="71">
        <v>11577800000</v>
      </c>
      <c r="U6" s="71">
        <v>0</v>
      </c>
      <c r="V6" s="71">
        <v>11577800000</v>
      </c>
      <c r="W6" s="71">
        <v>0</v>
      </c>
      <c r="X6" s="71">
        <v>1643327850</v>
      </c>
      <c r="Y6" s="71">
        <v>1643327850</v>
      </c>
      <c r="Z6" s="71">
        <v>1643327850</v>
      </c>
      <c r="AA6" s="71">
        <v>1456999750</v>
      </c>
    </row>
    <row r="7" spans="1:27" ht="33.75" x14ac:dyDescent="0.25">
      <c r="A7" s="76" t="s">
        <v>32</v>
      </c>
      <c r="B7" s="72" t="s">
        <v>33</v>
      </c>
      <c r="C7" s="77" t="s">
        <v>44</v>
      </c>
      <c r="D7" s="76" t="s">
        <v>35</v>
      </c>
      <c r="E7" s="76" t="s">
        <v>36</v>
      </c>
      <c r="F7" s="76" t="s">
        <v>36</v>
      </c>
      <c r="G7" s="76" t="s">
        <v>45</v>
      </c>
      <c r="H7" s="76"/>
      <c r="I7" s="76"/>
      <c r="J7" s="76"/>
      <c r="K7" s="76"/>
      <c r="L7" s="76"/>
      <c r="M7" s="76" t="s">
        <v>37</v>
      </c>
      <c r="N7" s="76" t="s">
        <v>38</v>
      </c>
      <c r="O7" s="76" t="s">
        <v>39</v>
      </c>
      <c r="P7" s="72" t="s">
        <v>46</v>
      </c>
      <c r="Q7" s="71">
        <v>4311600000</v>
      </c>
      <c r="R7" s="71">
        <v>0</v>
      </c>
      <c r="S7" s="71">
        <v>0</v>
      </c>
      <c r="T7" s="71">
        <v>4311600000</v>
      </c>
      <c r="U7" s="71">
        <v>0</v>
      </c>
      <c r="V7" s="71">
        <v>4311600000</v>
      </c>
      <c r="W7" s="71">
        <v>0</v>
      </c>
      <c r="X7" s="71">
        <v>462492580</v>
      </c>
      <c r="Y7" s="71">
        <v>459852831</v>
      </c>
      <c r="Z7" s="71">
        <v>459852831</v>
      </c>
      <c r="AA7" s="71">
        <v>459852831</v>
      </c>
    </row>
    <row r="8" spans="1:27" ht="33.75" x14ac:dyDescent="0.25">
      <c r="A8" s="76" t="s">
        <v>32</v>
      </c>
      <c r="B8" s="72" t="s">
        <v>33</v>
      </c>
      <c r="C8" s="77" t="s">
        <v>116</v>
      </c>
      <c r="D8" s="76" t="s">
        <v>35</v>
      </c>
      <c r="E8" s="76" t="s">
        <v>36</v>
      </c>
      <c r="F8" s="76" t="s">
        <v>36</v>
      </c>
      <c r="G8" s="76" t="s">
        <v>48</v>
      </c>
      <c r="H8" s="76"/>
      <c r="I8" s="76"/>
      <c r="J8" s="76"/>
      <c r="K8" s="76"/>
      <c r="L8" s="76"/>
      <c r="M8" s="76" t="s">
        <v>37</v>
      </c>
      <c r="N8" s="76" t="s">
        <v>38</v>
      </c>
      <c r="O8" s="76" t="s">
        <v>39</v>
      </c>
      <c r="P8" s="72" t="s">
        <v>49</v>
      </c>
      <c r="Q8" s="71">
        <v>2222600000</v>
      </c>
      <c r="R8" s="71">
        <v>0</v>
      </c>
      <c r="S8" s="71">
        <v>0</v>
      </c>
      <c r="T8" s="71">
        <v>2222600000</v>
      </c>
      <c r="U8" s="71">
        <v>2222600000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</row>
    <row r="9" spans="1:27" ht="33.75" x14ac:dyDescent="0.25">
      <c r="A9" s="78" t="s">
        <v>32</v>
      </c>
      <c r="B9" s="73" t="s">
        <v>33</v>
      </c>
      <c r="C9" s="79" t="s">
        <v>47</v>
      </c>
      <c r="D9" s="78" t="s">
        <v>35</v>
      </c>
      <c r="E9" s="78" t="s">
        <v>36</v>
      </c>
      <c r="F9" s="78" t="s">
        <v>42</v>
      </c>
      <c r="G9" s="78" t="s">
        <v>48</v>
      </c>
      <c r="H9" s="78"/>
      <c r="I9" s="78"/>
      <c r="J9" s="78"/>
      <c r="K9" s="78"/>
      <c r="L9" s="78"/>
      <c r="M9" s="78" t="s">
        <v>37</v>
      </c>
      <c r="N9" s="78" t="s">
        <v>38</v>
      </c>
      <c r="O9" s="78" t="s">
        <v>39</v>
      </c>
      <c r="P9" s="73" t="s">
        <v>49</v>
      </c>
      <c r="Q9" s="80">
        <v>1175900000</v>
      </c>
      <c r="R9" s="80">
        <v>0</v>
      </c>
      <c r="S9" s="80">
        <v>0</v>
      </c>
      <c r="T9" s="80">
        <v>1175900000</v>
      </c>
      <c r="U9" s="80">
        <v>1175900000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</row>
    <row r="10" spans="1:27" ht="22.5" x14ac:dyDescent="0.25">
      <c r="A10" s="76" t="s">
        <v>32</v>
      </c>
      <c r="B10" s="72" t="s">
        <v>33</v>
      </c>
      <c r="C10" s="77" t="s">
        <v>51</v>
      </c>
      <c r="D10" s="76" t="s">
        <v>35</v>
      </c>
      <c r="E10" s="76" t="s">
        <v>42</v>
      </c>
      <c r="F10" s="76"/>
      <c r="G10" s="76"/>
      <c r="H10" s="76"/>
      <c r="I10" s="76"/>
      <c r="J10" s="76"/>
      <c r="K10" s="76"/>
      <c r="L10" s="76"/>
      <c r="M10" s="76" t="s">
        <v>37</v>
      </c>
      <c r="N10" s="76" t="s">
        <v>38</v>
      </c>
      <c r="O10" s="76" t="s">
        <v>39</v>
      </c>
      <c r="P10" s="72" t="s">
        <v>52</v>
      </c>
      <c r="Q10" s="71">
        <v>30583600000</v>
      </c>
      <c r="R10" s="71">
        <v>0</v>
      </c>
      <c r="S10" s="71">
        <v>0</v>
      </c>
      <c r="T10" s="71">
        <v>30583600000</v>
      </c>
      <c r="U10" s="71">
        <v>0</v>
      </c>
      <c r="V10" s="71">
        <v>25622000445.849998</v>
      </c>
      <c r="W10" s="71">
        <v>4961599554.1499996</v>
      </c>
      <c r="X10" s="71">
        <v>17670842482.549999</v>
      </c>
      <c r="Y10" s="71">
        <v>697693474.39999998</v>
      </c>
      <c r="Z10" s="71">
        <v>697693474.39999998</v>
      </c>
      <c r="AA10" s="71">
        <v>697527020.39999998</v>
      </c>
    </row>
    <row r="11" spans="1:27" ht="22.5" x14ac:dyDescent="0.25">
      <c r="A11" s="76" t="s">
        <v>32</v>
      </c>
      <c r="B11" s="72" t="s">
        <v>33</v>
      </c>
      <c r="C11" s="77" t="s">
        <v>51</v>
      </c>
      <c r="D11" s="76" t="s">
        <v>35</v>
      </c>
      <c r="E11" s="76" t="s">
        <v>42</v>
      </c>
      <c r="F11" s="76"/>
      <c r="G11" s="76"/>
      <c r="H11" s="76"/>
      <c r="I11" s="76"/>
      <c r="J11" s="76"/>
      <c r="K11" s="76"/>
      <c r="L11" s="76"/>
      <c r="M11" s="76" t="s">
        <v>37</v>
      </c>
      <c r="N11" s="76" t="s">
        <v>50</v>
      </c>
      <c r="O11" s="76" t="s">
        <v>39</v>
      </c>
      <c r="P11" s="72" t="s">
        <v>52</v>
      </c>
      <c r="Q11" s="71">
        <v>2385700000</v>
      </c>
      <c r="R11" s="71">
        <v>0</v>
      </c>
      <c r="S11" s="71">
        <v>0</v>
      </c>
      <c r="T11" s="71">
        <v>2385700000</v>
      </c>
      <c r="U11" s="71">
        <v>0</v>
      </c>
      <c r="V11" s="71">
        <v>2229168192</v>
      </c>
      <c r="W11" s="71">
        <v>156531808</v>
      </c>
      <c r="X11" s="71">
        <v>2178319008</v>
      </c>
      <c r="Y11" s="71">
        <v>140887010</v>
      </c>
      <c r="Z11" s="71">
        <v>140887010</v>
      </c>
      <c r="AA11" s="71">
        <v>140887010</v>
      </c>
    </row>
    <row r="12" spans="1:27" ht="22.5" x14ac:dyDescent="0.25">
      <c r="A12" s="76" t="s">
        <v>32</v>
      </c>
      <c r="B12" s="72" t="s">
        <v>33</v>
      </c>
      <c r="C12" s="77" t="s">
        <v>55</v>
      </c>
      <c r="D12" s="76" t="s">
        <v>35</v>
      </c>
      <c r="E12" s="76" t="s">
        <v>45</v>
      </c>
      <c r="F12" s="76" t="s">
        <v>42</v>
      </c>
      <c r="G12" s="76" t="s">
        <v>42</v>
      </c>
      <c r="H12" s="76"/>
      <c r="I12" s="76"/>
      <c r="J12" s="76"/>
      <c r="K12" s="76"/>
      <c r="L12" s="76"/>
      <c r="M12" s="76" t="s">
        <v>37</v>
      </c>
      <c r="N12" s="76" t="s">
        <v>38</v>
      </c>
      <c r="O12" s="76" t="s">
        <v>39</v>
      </c>
      <c r="P12" s="72" t="s">
        <v>56</v>
      </c>
      <c r="Q12" s="71">
        <v>353000000</v>
      </c>
      <c r="R12" s="71">
        <v>0</v>
      </c>
      <c r="S12" s="71">
        <v>0</v>
      </c>
      <c r="T12" s="71">
        <v>353000000</v>
      </c>
      <c r="U12" s="71">
        <v>0</v>
      </c>
      <c r="V12" s="71">
        <v>330000000</v>
      </c>
      <c r="W12" s="71">
        <v>23000000</v>
      </c>
      <c r="X12" s="71">
        <v>70000000</v>
      </c>
      <c r="Y12" s="71">
        <v>0</v>
      </c>
      <c r="Z12" s="71">
        <v>0</v>
      </c>
      <c r="AA12" s="71">
        <v>0</v>
      </c>
    </row>
    <row r="13" spans="1:27" ht="22.5" x14ac:dyDescent="0.25">
      <c r="A13" s="76" t="s">
        <v>32</v>
      </c>
      <c r="B13" s="72" t="s">
        <v>33</v>
      </c>
      <c r="C13" s="77" t="s">
        <v>57</v>
      </c>
      <c r="D13" s="76" t="s">
        <v>35</v>
      </c>
      <c r="E13" s="76" t="s">
        <v>45</v>
      </c>
      <c r="F13" s="76" t="s">
        <v>45</v>
      </c>
      <c r="G13" s="76" t="s">
        <v>36</v>
      </c>
      <c r="H13" s="76" t="s">
        <v>58</v>
      </c>
      <c r="I13" s="76"/>
      <c r="J13" s="76"/>
      <c r="K13" s="76"/>
      <c r="L13" s="76"/>
      <c r="M13" s="76" t="s">
        <v>37</v>
      </c>
      <c r="N13" s="76" t="s">
        <v>38</v>
      </c>
      <c r="O13" s="76" t="s">
        <v>39</v>
      </c>
      <c r="P13" s="72" t="s">
        <v>59</v>
      </c>
      <c r="Q13" s="71">
        <v>12127500000</v>
      </c>
      <c r="R13" s="71">
        <v>0</v>
      </c>
      <c r="S13" s="71">
        <v>0</v>
      </c>
      <c r="T13" s="71">
        <v>12127500000</v>
      </c>
      <c r="U13" s="71">
        <v>0</v>
      </c>
      <c r="V13" s="71">
        <v>12127500000</v>
      </c>
      <c r="W13" s="71">
        <v>0</v>
      </c>
      <c r="X13" s="71">
        <v>7316831010</v>
      </c>
      <c r="Y13" s="71">
        <v>150934974</v>
      </c>
      <c r="Z13" s="71">
        <v>150934974</v>
      </c>
      <c r="AA13" s="71">
        <v>150934974</v>
      </c>
    </row>
    <row r="14" spans="1:27" ht="45" x14ac:dyDescent="0.25">
      <c r="A14" s="76" t="s">
        <v>32</v>
      </c>
      <c r="B14" s="72" t="s">
        <v>33</v>
      </c>
      <c r="C14" s="77" t="s">
        <v>60</v>
      </c>
      <c r="D14" s="76" t="s">
        <v>35</v>
      </c>
      <c r="E14" s="76" t="s">
        <v>45</v>
      </c>
      <c r="F14" s="76" t="s">
        <v>45</v>
      </c>
      <c r="G14" s="76" t="s">
        <v>36</v>
      </c>
      <c r="H14" s="76" t="s">
        <v>61</v>
      </c>
      <c r="I14" s="76"/>
      <c r="J14" s="76"/>
      <c r="K14" s="76"/>
      <c r="L14" s="76"/>
      <c r="M14" s="76" t="s">
        <v>37</v>
      </c>
      <c r="N14" s="76" t="s">
        <v>53</v>
      </c>
      <c r="O14" s="76" t="s">
        <v>39</v>
      </c>
      <c r="P14" s="72" t="s">
        <v>62</v>
      </c>
      <c r="Q14" s="71">
        <v>43626300000</v>
      </c>
      <c r="R14" s="71">
        <v>0</v>
      </c>
      <c r="S14" s="71">
        <v>0</v>
      </c>
      <c r="T14" s="71">
        <v>43626300000</v>
      </c>
      <c r="U14" s="71">
        <v>0</v>
      </c>
      <c r="V14" s="71">
        <v>43626300000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</row>
    <row r="15" spans="1:27" ht="56.25" x14ac:dyDescent="0.25">
      <c r="A15" s="76" t="s">
        <v>32</v>
      </c>
      <c r="B15" s="72" t="s">
        <v>33</v>
      </c>
      <c r="C15" s="77" t="s">
        <v>200</v>
      </c>
      <c r="D15" s="76" t="s">
        <v>35</v>
      </c>
      <c r="E15" s="76" t="s">
        <v>45</v>
      </c>
      <c r="F15" s="76" t="s">
        <v>45</v>
      </c>
      <c r="G15" s="76" t="s">
        <v>36</v>
      </c>
      <c r="H15" s="76" t="s">
        <v>201</v>
      </c>
      <c r="I15" s="76"/>
      <c r="J15" s="76"/>
      <c r="K15" s="76"/>
      <c r="L15" s="76"/>
      <c r="M15" s="76" t="s">
        <v>37</v>
      </c>
      <c r="N15" s="76" t="s">
        <v>38</v>
      </c>
      <c r="O15" s="76" t="s">
        <v>39</v>
      </c>
      <c r="P15" s="72" t="s">
        <v>202</v>
      </c>
      <c r="Q15" s="71">
        <v>308600000</v>
      </c>
      <c r="R15" s="71">
        <v>0</v>
      </c>
      <c r="S15" s="71">
        <v>0</v>
      </c>
      <c r="T15" s="71">
        <v>308600000</v>
      </c>
      <c r="U15" s="71">
        <v>0</v>
      </c>
      <c r="V15" s="71">
        <v>0</v>
      </c>
      <c r="W15" s="71">
        <v>308600000</v>
      </c>
      <c r="X15" s="71">
        <v>0</v>
      </c>
      <c r="Y15" s="71">
        <v>0</v>
      </c>
      <c r="Z15" s="71">
        <v>0</v>
      </c>
      <c r="AA15" s="71">
        <v>0</v>
      </c>
    </row>
    <row r="16" spans="1:27" ht="33.75" x14ac:dyDescent="0.25">
      <c r="A16" s="76" t="s">
        <v>32</v>
      </c>
      <c r="B16" s="72" t="s">
        <v>33</v>
      </c>
      <c r="C16" s="77" t="s">
        <v>63</v>
      </c>
      <c r="D16" s="76" t="s">
        <v>35</v>
      </c>
      <c r="E16" s="76" t="s">
        <v>45</v>
      </c>
      <c r="F16" s="76" t="s">
        <v>45</v>
      </c>
      <c r="G16" s="76" t="s">
        <v>36</v>
      </c>
      <c r="H16" s="76" t="s">
        <v>64</v>
      </c>
      <c r="I16" s="76"/>
      <c r="J16" s="76"/>
      <c r="K16" s="76"/>
      <c r="L16" s="76"/>
      <c r="M16" s="76" t="s">
        <v>37</v>
      </c>
      <c r="N16" s="76" t="s">
        <v>53</v>
      </c>
      <c r="O16" s="76" t="s">
        <v>39</v>
      </c>
      <c r="P16" s="72" t="s">
        <v>65</v>
      </c>
      <c r="Q16" s="71">
        <v>198900000</v>
      </c>
      <c r="R16" s="71">
        <v>0</v>
      </c>
      <c r="S16" s="71">
        <v>0</v>
      </c>
      <c r="T16" s="71">
        <v>198900000</v>
      </c>
      <c r="U16" s="71">
        <v>198900000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</row>
    <row r="17" spans="1:27" ht="56.25" x14ac:dyDescent="0.25">
      <c r="A17" s="76" t="s">
        <v>32</v>
      </c>
      <c r="B17" s="72" t="s">
        <v>33</v>
      </c>
      <c r="C17" s="77" t="s">
        <v>66</v>
      </c>
      <c r="D17" s="76" t="s">
        <v>35</v>
      </c>
      <c r="E17" s="76" t="s">
        <v>45</v>
      </c>
      <c r="F17" s="76" t="s">
        <v>48</v>
      </c>
      <c r="G17" s="76" t="s">
        <v>36</v>
      </c>
      <c r="H17" s="76" t="s">
        <v>67</v>
      </c>
      <c r="I17" s="76"/>
      <c r="J17" s="76"/>
      <c r="K17" s="76"/>
      <c r="L17" s="76"/>
      <c r="M17" s="76" t="s">
        <v>37</v>
      </c>
      <c r="N17" s="76" t="s">
        <v>38</v>
      </c>
      <c r="O17" s="76" t="s">
        <v>39</v>
      </c>
      <c r="P17" s="72" t="s">
        <v>68</v>
      </c>
      <c r="Q17" s="71">
        <v>7836100000</v>
      </c>
      <c r="R17" s="71">
        <v>0</v>
      </c>
      <c r="S17" s="71">
        <v>0</v>
      </c>
      <c r="T17" s="71">
        <v>7836100000</v>
      </c>
      <c r="U17" s="71">
        <v>0</v>
      </c>
      <c r="V17" s="71">
        <v>931995271</v>
      </c>
      <c r="W17" s="71">
        <v>6904104729</v>
      </c>
      <c r="X17" s="71">
        <v>774510100</v>
      </c>
      <c r="Y17" s="71">
        <v>34189104</v>
      </c>
      <c r="Z17" s="71">
        <v>34189104</v>
      </c>
      <c r="AA17" s="71">
        <v>34189104</v>
      </c>
    </row>
    <row r="18" spans="1:27" ht="33.75" x14ac:dyDescent="0.25">
      <c r="A18" s="76" t="s">
        <v>32</v>
      </c>
      <c r="B18" s="72" t="s">
        <v>33</v>
      </c>
      <c r="C18" s="77" t="s">
        <v>69</v>
      </c>
      <c r="D18" s="76" t="s">
        <v>35</v>
      </c>
      <c r="E18" s="76" t="s">
        <v>45</v>
      </c>
      <c r="F18" s="76" t="s">
        <v>48</v>
      </c>
      <c r="G18" s="76" t="s">
        <v>42</v>
      </c>
      <c r="H18" s="76" t="s">
        <v>67</v>
      </c>
      <c r="I18" s="76"/>
      <c r="J18" s="76"/>
      <c r="K18" s="76"/>
      <c r="L18" s="76"/>
      <c r="M18" s="76" t="s">
        <v>37</v>
      </c>
      <c r="N18" s="76" t="s">
        <v>38</v>
      </c>
      <c r="O18" s="76" t="s">
        <v>39</v>
      </c>
      <c r="P18" s="72" t="s">
        <v>70</v>
      </c>
      <c r="Q18" s="71">
        <v>178300000</v>
      </c>
      <c r="R18" s="71">
        <v>0</v>
      </c>
      <c r="S18" s="71">
        <v>0</v>
      </c>
      <c r="T18" s="71">
        <v>178300000</v>
      </c>
      <c r="U18" s="71">
        <v>0</v>
      </c>
      <c r="V18" s="71">
        <v>178300000</v>
      </c>
      <c r="W18" s="71">
        <v>0</v>
      </c>
      <c r="X18" s="71">
        <v>19230664.469999999</v>
      </c>
      <c r="Y18" s="71">
        <v>19230664.469999999</v>
      </c>
      <c r="Z18" s="71">
        <v>19230664.469999999</v>
      </c>
      <c r="AA18" s="71">
        <v>19230664.469999999</v>
      </c>
    </row>
    <row r="19" spans="1:27" ht="22.5" x14ac:dyDescent="0.25">
      <c r="A19" s="76" t="s">
        <v>32</v>
      </c>
      <c r="B19" s="72" t="s">
        <v>33</v>
      </c>
      <c r="C19" s="77" t="s">
        <v>71</v>
      </c>
      <c r="D19" s="76" t="s">
        <v>35</v>
      </c>
      <c r="E19" s="76" t="s">
        <v>45</v>
      </c>
      <c r="F19" s="76" t="s">
        <v>38</v>
      </c>
      <c r="G19" s="76"/>
      <c r="H19" s="76"/>
      <c r="I19" s="76"/>
      <c r="J19" s="76"/>
      <c r="K19" s="76"/>
      <c r="L19" s="76"/>
      <c r="M19" s="76" t="s">
        <v>37</v>
      </c>
      <c r="N19" s="76" t="s">
        <v>38</v>
      </c>
      <c r="O19" s="76" t="s">
        <v>39</v>
      </c>
      <c r="P19" s="72" t="s">
        <v>72</v>
      </c>
      <c r="Q19" s="71">
        <v>14328000000</v>
      </c>
      <c r="R19" s="71">
        <v>0</v>
      </c>
      <c r="S19" s="71">
        <v>0</v>
      </c>
      <c r="T19" s="71">
        <v>14328000000</v>
      </c>
      <c r="U19" s="71">
        <v>0</v>
      </c>
      <c r="V19" s="71">
        <v>2428376.91</v>
      </c>
      <c r="W19" s="71">
        <v>14325571623.09</v>
      </c>
      <c r="X19" s="71">
        <v>0</v>
      </c>
      <c r="Y19" s="71">
        <v>0</v>
      </c>
      <c r="Z19" s="71">
        <v>0</v>
      </c>
      <c r="AA19" s="71">
        <v>0</v>
      </c>
    </row>
    <row r="20" spans="1:27" ht="22.5" x14ac:dyDescent="0.25">
      <c r="A20" s="76" t="s">
        <v>32</v>
      </c>
      <c r="B20" s="72" t="s">
        <v>33</v>
      </c>
      <c r="C20" s="77" t="s">
        <v>73</v>
      </c>
      <c r="D20" s="76" t="s">
        <v>35</v>
      </c>
      <c r="E20" s="76" t="s">
        <v>74</v>
      </c>
      <c r="F20" s="76" t="s">
        <v>36</v>
      </c>
      <c r="G20" s="76"/>
      <c r="H20" s="76"/>
      <c r="I20" s="76"/>
      <c r="J20" s="76"/>
      <c r="K20" s="76"/>
      <c r="L20" s="76"/>
      <c r="M20" s="76" t="s">
        <v>37</v>
      </c>
      <c r="N20" s="76" t="s">
        <v>38</v>
      </c>
      <c r="O20" s="76" t="s">
        <v>39</v>
      </c>
      <c r="P20" s="72" t="s">
        <v>75</v>
      </c>
      <c r="Q20" s="71">
        <v>132000000</v>
      </c>
      <c r="R20" s="71">
        <v>0</v>
      </c>
      <c r="S20" s="71">
        <v>0</v>
      </c>
      <c r="T20" s="71">
        <v>132000000</v>
      </c>
      <c r="U20" s="71">
        <v>0</v>
      </c>
      <c r="V20" s="71">
        <v>115584530</v>
      </c>
      <c r="W20" s="71">
        <v>16415470</v>
      </c>
      <c r="X20" s="71">
        <v>0</v>
      </c>
      <c r="Y20" s="71">
        <v>0</v>
      </c>
      <c r="Z20" s="71">
        <v>0</v>
      </c>
      <c r="AA20" s="71">
        <v>0</v>
      </c>
    </row>
    <row r="21" spans="1:27" ht="22.5" x14ac:dyDescent="0.25">
      <c r="A21" s="76" t="s">
        <v>32</v>
      </c>
      <c r="B21" s="72" t="s">
        <v>33</v>
      </c>
      <c r="C21" s="77" t="s">
        <v>78</v>
      </c>
      <c r="D21" s="76" t="s">
        <v>35</v>
      </c>
      <c r="E21" s="76" t="s">
        <v>74</v>
      </c>
      <c r="F21" s="76" t="s">
        <v>48</v>
      </c>
      <c r="G21" s="76" t="s">
        <v>36</v>
      </c>
      <c r="H21" s="76"/>
      <c r="I21" s="76"/>
      <c r="J21" s="76"/>
      <c r="K21" s="76"/>
      <c r="L21" s="76"/>
      <c r="M21" s="76" t="s">
        <v>37</v>
      </c>
      <c r="N21" s="76" t="s">
        <v>53</v>
      </c>
      <c r="O21" s="76" t="s">
        <v>54</v>
      </c>
      <c r="P21" s="72" t="s">
        <v>79</v>
      </c>
      <c r="Q21" s="71">
        <v>445500000</v>
      </c>
      <c r="R21" s="71">
        <v>0</v>
      </c>
      <c r="S21" s="71">
        <v>0</v>
      </c>
      <c r="T21" s="71">
        <v>445500000</v>
      </c>
      <c r="U21" s="71">
        <v>0</v>
      </c>
      <c r="V21" s="71">
        <v>0</v>
      </c>
      <c r="W21" s="71">
        <v>445500000</v>
      </c>
      <c r="X21" s="71">
        <v>0</v>
      </c>
      <c r="Y21" s="71">
        <v>0</v>
      </c>
      <c r="Z21" s="71">
        <v>0</v>
      </c>
      <c r="AA21" s="71">
        <v>0</v>
      </c>
    </row>
    <row r="22" spans="1:27" ht="56.25" x14ac:dyDescent="0.25">
      <c r="A22" s="76" t="s">
        <v>32</v>
      </c>
      <c r="B22" s="72" t="s">
        <v>33</v>
      </c>
      <c r="C22" s="77" t="s">
        <v>216</v>
      </c>
      <c r="D22" s="76" t="s">
        <v>80</v>
      </c>
      <c r="E22" s="76" t="s">
        <v>81</v>
      </c>
      <c r="F22" s="76" t="s">
        <v>82</v>
      </c>
      <c r="G22" s="76" t="s">
        <v>127</v>
      </c>
      <c r="H22" s="76" t="s">
        <v>217</v>
      </c>
      <c r="I22" s="76"/>
      <c r="J22" s="76"/>
      <c r="K22" s="76"/>
      <c r="L22" s="76"/>
      <c r="M22" s="76" t="s">
        <v>37</v>
      </c>
      <c r="N22" s="76" t="s">
        <v>50</v>
      </c>
      <c r="O22" s="76" t="s">
        <v>39</v>
      </c>
      <c r="P22" s="72" t="s">
        <v>218</v>
      </c>
      <c r="Q22" s="71">
        <v>1000000000</v>
      </c>
      <c r="R22" s="71">
        <v>0</v>
      </c>
      <c r="S22" s="71">
        <v>0</v>
      </c>
      <c r="T22" s="71">
        <v>1000000000</v>
      </c>
      <c r="U22" s="71">
        <v>0</v>
      </c>
      <c r="V22" s="71">
        <v>1000000000</v>
      </c>
      <c r="W22" s="71">
        <v>0</v>
      </c>
      <c r="X22" s="71">
        <v>955183044</v>
      </c>
      <c r="Y22" s="71">
        <v>31740001</v>
      </c>
      <c r="Z22" s="71">
        <v>31740001</v>
      </c>
      <c r="AA22" s="71">
        <v>31740001</v>
      </c>
    </row>
    <row r="23" spans="1:27" ht="78.75" x14ac:dyDescent="0.25">
      <c r="A23" s="76" t="s">
        <v>32</v>
      </c>
      <c r="B23" s="72" t="s">
        <v>33</v>
      </c>
      <c r="C23" s="77" t="s">
        <v>88</v>
      </c>
      <c r="D23" s="76" t="s">
        <v>80</v>
      </c>
      <c r="E23" s="76" t="s">
        <v>83</v>
      </c>
      <c r="F23" s="76" t="s">
        <v>82</v>
      </c>
      <c r="G23" s="76" t="s">
        <v>89</v>
      </c>
      <c r="H23" s="76" t="s">
        <v>90</v>
      </c>
      <c r="I23" s="76"/>
      <c r="J23" s="76"/>
      <c r="K23" s="76"/>
      <c r="L23" s="76"/>
      <c r="M23" s="76" t="s">
        <v>37</v>
      </c>
      <c r="N23" s="76" t="s">
        <v>84</v>
      </c>
      <c r="O23" s="76" t="s">
        <v>39</v>
      </c>
      <c r="P23" s="72" t="s">
        <v>203</v>
      </c>
      <c r="Q23" s="71">
        <v>10566895960</v>
      </c>
      <c r="R23" s="71">
        <v>0</v>
      </c>
      <c r="S23" s="71">
        <v>0</v>
      </c>
      <c r="T23" s="71">
        <v>10566895960</v>
      </c>
      <c r="U23" s="71">
        <v>0</v>
      </c>
      <c r="V23" s="71">
        <v>10566895960</v>
      </c>
      <c r="W23" s="71">
        <v>0</v>
      </c>
      <c r="X23" s="71">
        <v>2063931092</v>
      </c>
      <c r="Y23" s="71">
        <v>175753973</v>
      </c>
      <c r="Z23" s="71">
        <v>175753973</v>
      </c>
      <c r="AA23" s="71">
        <v>175753973</v>
      </c>
    </row>
    <row r="24" spans="1:27" ht="78.75" x14ac:dyDescent="0.25">
      <c r="A24" s="76" t="s">
        <v>32</v>
      </c>
      <c r="B24" s="72" t="s">
        <v>33</v>
      </c>
      <c r="C24" s="77" t="s">
        <v>91</v>
      </c>
      <c r="D24" s="76" t="s">
        <v>80</v>
      </c>
      <c r="E24" s="76" t="s">
        <v>83</v>
      </c>
      <c r="F24" s="76" t="s">
        <v>82</v>
      </c>
      <c r="G24" s="76" t="s">
        <v>92</v>
      </c>
      <c r="H24" s="76" t="s">
        <v>93</v>
      </c>
      <c r="I24" s="76"/>
      <c r="J24" s="76"/>
      <c r="K24" s="76"/>
      <c r="L24" s="76"/>
      <c r="M24" s="76" t="s">
        <v>37</v>
      </c>
      <c r="N24" s="76" t="s">
        <v>50</v>
      </c>
      <c r="O24" s="76" t="s">
        <v>39</v>
      </c>
      <c r="P24" s="72" t="s">
        <v>204</v>
      </c>
      <c r="Q24" s="71">
        <v>4000000000</v>
      </c>
      <c r="R24" s="71">
        <v>0</v>
      </c>
      <c r="S24" s="71">
        <v>0</v>
      </c>
      <c r="T24" s="71">
        <v>4000000000</v>
      </c>
      <c r="U24" s="71">
        <v>0</v>
      </c>
      <c r="V24" s="71">
        <v>1611327758</v>
      </c>
      <c r="W24" s="71">
        <v>2388672242</v>
      </c>
      <c r="X24" s="71">
        <v>1523836309</v>
      </c>
      <c r="Y24" s="71">
        <v>35551655</v>
      </c>
      <c r="Z24" s="71">
        <v>35551655</v>
      </c>
      <c r="AA24" s="71">
        <v>35551655</v>
      </c>
    </row>
    <row r="25" spans="1:27" ht="56.25" x14ac:dyDescent="0.25">
      <c r="A25" s="76" t="s">
        <v>32</v>
      </c>
      <c r="B25" s="72" t="s">
        <v>33</v>
      </c>
      <c r="C25" s="77" t="s">
        <v>219</v>
      </c>
      <c r="D25" s="76" t="s">
        <v>80</v>
      </c>
      <c r="E25" s="76" t="s">
        <v>83</v>
      </c>
      <c r="F25" s="76" t="s">
        <v>82</v>
      </c>
      <c r="G25" s="76" t="s">
        <v>220</v>
      </c>
      <c r="H25" s="76" t="s">
        <v>217</v>
      </c>
      <c r="I25" s="76"/>
      <c r="J25" s="76"/>
      <c r="K25" s="76"/>
      <c r="L25" s="76"/>
      <c r="M25" s="76" t="s">
        <v>37</v>
      </c>
      <c r="N25" s="76" t="s">
        <v>50</v>
      </c>
      <c r="O25" s="76" t="s">
        <v>39</v>
      </c>
      <c r="P25" s="72" t="s">
        <v>218</v>
      </c>
      <c r="Q25" s="71">
        <v>3040000000</v>
      </c>
      <c r="R25" s="71">
        <v>0</v>
      </c>
      <c r="S25" s="71">
        <v>0</v>
      </c>
      <c r="T25" s="71">
        <v>3040000000</v>
      </c>
      <c r="U25" s="71">
        <v>0</v>
      </c>
      <c r="V25" s="71">
        <v>1743838301</v>
      </c>
      <c r="W25" s="71">
        <v>1296161699</v>
      </c>
      <c r="X25" s="71">
        <v>1609830198</v>
      </c>
      <c r="Y25" s="71">
        <v>74847186</v>
      </c>
      <c r="Z25" s="71">
        <v>74847186</v>
      </c>
      <c r="AA25" s="71">
        <v>74847186</v>
      </c>
    </row>
    <row r="26" spans="1:27" ht="56.25" x14ac:dyDescent="0.25">
      <c r="A26" s="76" t="s">
        <v>32</v>
      </c>
      <c r="B26" s="72" t="s">
        <v>33</v>
      </c>
      <c r="C26" s="77" t="s">
        <v>221</v>
      </c>
      <c r="D26" s="76" t="s">
        <v>80</v>
      </c>
      <c r="E26" s="76" t="s">
        <v>83</v>
      </c>
      <c r="F26" s="76" t="s">
        <v>82</v>
      </c>
      <c r="G26" s="76" t="s">
        <v>115</v>
      </c>
      <c r="H26" s="76" t="s">
        <v>85</v>
      </c>
      <c r="I26" s="76"/>
      <c r="J26" s="76"/>
      <c r="K26" s="76"/>
      <c r="L26" s="76"/>
      <c r="M26" s="76" t="s">
        <v>37</v>
      </c>
      <c r="N26" s="76" t="s">
        <v>86</v>
      </c>
      <c r="O26" s="76" t="s">
        <v>54</v>
      </c>
      <c r="P26" s="72" t="s">
        <v>222</v>
      </c>
      <c r="Q26" s="71">
        <v>128000000</v>
      </c>
      <c r="R26" s="71">
        <v>0</v>
      </c>
      <c r="S26" s="71">
        <v>0</v>
      </c>
      <c r="T26" s="71">
        <v>128000000</v>
      </c>
      <c r="U26" s="71">
        <v>0</v>
      </c>
      <c r="V26" s="71">
        <v>0</v>
      </c>
      <c r="W26" s="71">
        <v>128000000</v>
      </c>
      <c r="X26" s="71">
        <v>0</v>
      </c>
      <c r="Y26" s="71">
        <v>0</v>
      </c>
      <c r="Z26" s="71">
        <v>0</v>
      </c>
      <c r="AA26" s="71">
        <v>0</v>
      </c>
    </row>
    <row r="27" spans="1:27" ht="56.25" x14ac:dyDescent="0.25">
      <c r="A27" s="76" t="s">
        <v>32</v>
      </c>
      <c r="B27" s="72" t="s">
        <v>33</v>
      </c>
      <c r="C27" s="77" t="s">
        <v>221</v>
      </c>
      <c r="D27" s="76" t="s">
        <v>80</v>
      </c>
      <c r="E27" s="76" t="s">
        <v>83</v>
      </c>
      <c r="F27" s="76" t="s">
        <v>82</v>
      </c>
      <c r="G27" s="76" t="s">
        <v>115</v>
      </c>
      <c r="H27" s="76" t="s">
        <v>85</v>
      </c>
      <c r="I27" s="76"/>
      <c r="J27" s="76"/>
      <c r="K27" s="76"/>
      <c r="L27" s="76"/>
      <c r="M27" s="76" t="s">
        <v>37</v>
      </c>
      <c r="N27" s="76" t="s">
        <v>50</v>
      </c>
      <c r="O27" s="76" t="s">
        <v>39</v>
      </c>
      <c r="P27" s="72" t="s">
        <v>222</v>
      </c>
      <c r="Q27" s="71">
        <v>6700000000</v>
      </c>
      <c r="R27" s="71">
        <v>0</v>
      </c>
      <c r="S27" s="71">
        <v>0</v>
      </c>
      <c r="T27" s="71">
        <v>6700000000</v>
      </c>
      <c r="U27" s="71">
        <v>0</v>
      </c>
      <c r="V27" s="71">
        <v>1393173095.5</v>
      </c>
      <c r="W27" s="71">
        <v>5306826904.5</v>
      </c>
      <c r="X27" s="71">
        <v>1349331790</v>
      </c>
      <c r="Y27" s="71">
        <v>17325004</v>
      </c>
      <c r="Z27" s="71">
        <v>17325004</v>
      </c>
      <c r="AA27" s="71">
        <v>17325004</v>
      </c>
    </row>
    <row r="28" spans="1:27" ht="78.75" x14ac:dyDescent="0.25">
      <c r="A28" s="76" t="s">
        <v>32</v>
      </c>
      <c r="B28" s="72" t="s">
        <v>33</v>
      </c>
      <c r="C28" s="77" t="s">
        <v>223</v>
      </c>
      <c r="D28" s="76" t="s">
        <v>80</v>
      </c>
      <c r="E28" s="76" t="s">
        <v>83</v>
      </c>
      <c r="F28" s="76" t="s">
        <v>82</v>
      </c>
      <c r="G28" s="76" t="s">
        <v>125</v>
      </c>
      <c r="H28" s="76" t="s">
        <v>87</v>
      </c>
      <c r="I28" s="76"/>
      <c r="J28" s="76"/>
      <c r="K28" s="76"/>
      <c r="L28" s="76"/>
      <c r="M28" s="76" t="s">
        <v>37</v>
      </c>
      <c r="N28" s="76" t="s">
        <v>50</v>
      </c>
      <c r="O28" s="76" t="s">
        <v>39</v>
      </c>
      <c r="P28" s="72" t="s">
        <v>224</v>
      </c>
      <c r="Q28" s="71">
        <v>3000000000</v>
      </c>
      <c r="R28" s="71">
        <v>0</v>
      </c>
      <c r="S28" s="71">
        <v>0</v>
      </c>
      <c r="T28" s="71">
        <v>3000000000</v>
      </c>
      <c r="U28" s="71">
        <v>0</v>
      </c>
      <c r="V28" s="71">
        <v>985356709</v>
      </c>
      <c r="W28" s="71">
        <v>2014643291</v>
      </c>
      <c r="X28" s="71">
        <v>935805964</v>
      </c>
      <c r="Y28" s="71">
        <v>36017189</v>
      </c>
      <c r="Z28" s="71">
        <v>36017189</v>
      </c>
      <c r="AA28" s="71">
        <v>36017189</v>
      </c>
    </row>
    <row r="29" spans="1:27" ht="67.5" x14ac:dyDescent="0.25">
      <c r="A29" s="76" t="s">
        <v>32</v>
      </c>
      <c r="B29" s="72" t="s">
        <v>33</v>
      </c>
      <c r="C29" s="77" t="s">
        <v>225</v>
      </c>
      <c r="D29" s="76" t="s">
        <v>80</v>
      </c>
      <c r="E29" s="76" t="s">
        <v>83</v>
      </c>
      <c r="F29" s="76" t="s">
        <v>82</v>
      </c>
      <c r="G29" s="76" t="s">
        <v>226</v>
      </c>
      <c r="H29" s="76" t="s">
        <v>227</v>
      </c>
      <c r="I29" s="76"/>
      <c r="J29" s="76"/>
      <c r="K29" s="76"/>
      <c r="L29" s="76"/>
      <c r="M29" s="76" t="s">
        <v>37</v>
      </c>
      <c r="N29" s="76" t="s">
        <v>38</v>
      </c>
      <c r="O29" s="76" t="s">
        <v>39</v>
      </c>
      <c r="P29" s="72" t="s">
        <v>228</v>
      </c>
      <c r="Q29" s="71">
        <v>7162833924</v>
      </c>
      <c r="R29" s="71">
        <v>0</v>
      </c>
      <c r="S29" s="71">
        <v>0</v>
      </c>
      <c r="T29" s="71">
        <v>7162833924</v>
      </c>
      <c r="U29" s="71">
        <v>0</v>
      </c>
      <c r="V29" s="71">
        <v>318753263</v>
      </c>
      <c r="W29" s="71">
        <v>6844080661</v>
      </c>
      <c r="X29" s="71">
        <v>253832676</v>
      </c>
      <c r="Y29" s="71">
        <v>3280391</v>
      </c>
      <c r="Z29" s="71">
        <v>3280391</v>
      </c>
      <c r="AA29" s="71">
        <v>3280391</v>
      </c>
    </row>
    <row r="30" spans="1:27" ht="67.5" x14ac:dyDescent="0.25">
      <c r="A30" s="76" t="s">
        <v>32</v>
      </c>
      <c r="B30" s="72" t="s">
        <v>33</v>
      </c>
      <c r="C30" s="77" t="s">
        <v>225</v>
      </c>
      <c r="D30" s="76" t="s">
        <v>80</v>
      </c>
      <c r="E30" s="76" t="s">
        <v>83</v>
      </c>
      <c r="F30" s="76" t="s">
        <v>82</v>
      </c>
      <c r="G30" s="76" t="s">
        <v>226</v>
      </c>
      <c r="H30" s="76" t="s">
        <v>227</v>
      </c>
      <c r="I30" s="76"/>
      <c r="J30" s="76"/>
      <c r="K30" s="76"/>
      <c r="L30" s="76"/>
      <c r="M30" s="76" t="s">
        <v>37</v>
      </c>
      <c r="N30" s="76" t="s">
        <v>50</v>
      </c>
      <c r="O30" s="76" t="s">
        <v>39</v>
      </c>
      <c r="P30" s="72" t="s">
        <v>228</v>
      </c>
      <c r="Q30" s="71">
        <v>8479000000</v>
      </c>
      <c r="R30" s="71">
        <v>0</v>
      </c>
      <c r="S30" s="71">
        <v>0</v>
      </c>
      <c r="T30" s="71">
        <v>8479000000</v>
      </c>
      <c r="U30" s="71">
        <v>0</v>
      </c>
      <c r="V30" s="71">
        <v>779005263</v>
      </c>
      <c r="W30" s="71">
        <v>7699994737</v>
      </c>
      <c r="X30" s="71">
        <v>696396302</v>
      </c>
      <c r="Y30" s="71">
        <v>25643925</v>
      </c>
      <c r="Z30" s="71">
        <v>25643925</v>
      </c>
      <c r="AA30" s="71">
        <v>25643925</v>
      </c>
    </row>
    <row r="31" spans="1:27" ht="78.75" x14ac:dyDescent="0.25">
      <c r="A31" s="76" t="s">
        <v>32</v>
      </c>
      <c r="B31" s="72" t="s">
        <v>33</v>
      </c>
      <c r="C31" s="77" t="s">
        <v>94</v>
      </c>
      <c r="D31" s="76" t="s">
        <v>80</v>
      </c>
      <c r="E31" s="76" t="s">
        <v>95</v>
      </c>
      <c r="F31" s="76" t="s">
        <v>82</v>
      </c>
      <c r="G31" s="76" t="s">
        <v>96</v>
      </c>
      <c r="H31" s="76" t="s">
        <v>97</v>
      </c>
      <c r="I31" s="76"/>
      <c r="J31" s="76"/>
      <c r="K31" s="76"/>
      <c r="L31" s="76"/>
      <c r="M31" s="76" t="s">
        <v>37</v>
      </c>
      <c r="N31" s="76" t="s">
        <v>50</v>
      </c>
      <c r="O31" s="76" t="s">
        <v>39</v>
      </c>
      <c r="P31" s="72" t="s">
        <v>204</v>
      </c>
      <c r="Q31" s="71">
        <v>4873000000</v>
      </c>
      <c r="R31" s="71">
        <v>0</v>
      </c>
      <c r="S31" s="71">
        <v>0</v>
      </c>
      <c r="T31" s="71">
        <v>4873000000</v>
      </c>
      <c r="U31" s="71">
        <v>0</v>
      </c>
      <c r="V31" s="71">
        <v>1284178812</v>
      </c>
      <c r="W31" s="71">
        <v>3588821188</v>
      </c>
      <c r="X31" s="71">
        <v>1125623869</v>
      </c>
      <c r="Y31" s="71">
        <v>9199188</v>
      </c>
      <c r="Z31" s="71">
        <v>9199188</v>
      </c>
      <c r="AA31" s="71">
        <v>9199188</v>
      </c>
    </row>
    <row r="32" spans="1:27" ht="56.25" x14ac:dyDescent="0.25">
      <c r="A32" s="76" t="s">
        <v>32</v>
      </c>
      <c r="B32" s="72" t="s">
        <v>33</v>
      </c>
      <c r="C32" s="77" t="s">
        <v>229</v>
      </c>
      <c r="D32" s="76" t="s">
        <v>80</v>
      </c>
      <c r="E32" s="76" t="s">
        <v>98</v>
      </c>
      <c r="F32" s="76" t="s">
        <v>82</v>
      </c>
      <c r="G32" s="76" t="s">
        <v>163</v>
      </c>
      <c r="H32" s="76" t="s">
        <v>230</v>
      </c>
      <c r="I32" s="76"/>
      <c r="J32" s="76"/>
      <c r="K32" s="76"/>
      <c r="L32" s="76"/>
      <c r="M32" s="76" t="s">
        <v>37</v>
      </c>
      <c r="N32" s="76" t="s">
        <v>38</v>
      </c>
      <c r="O32" s="76" t="s">
        <v>39</v>
      </c>
      <c r="P32" s="72" t="s">
        <v>231</v>
      </c>
      <c r="Q32" s="71">
        <v>5312455406</v>
      </c>
      <c r="R32" s="71">
        <v>0</v>
      </c>
      <c r="S32" s="71">
        <v>0</v>
      </c>
      <c r="T32" s="71">
        <v>5312455406</v>
      </c>
      <c r="U32" s="71">
        <v>0</v>
      </c>
      <c r="V32" s="71">
        <v>2492248359</v>
      </c>
      <c r="W32" s="71">
        <v>2820207047</v>
      </c>
      <c r="X32" s="71">
        <v>1984131811</v>
      </c>
      <c r="Y32" s="71">
        <v>97117466</v>
      </c>
      <c r="Z32" s="71">
        <v>97117466</v>
      </c>
      <c r="AA32" s="71">
        <v>97117466</v>
      </c>
    </row>
    <row r="33" spans="1:27" ht="67.5" x14ac:dyDescent="0.25">
      <c r="A33" s="76" t="s">
        <v>32</v>
      </c>
      <c r="B33" s="72" t="s">
        <v>33</v>
      </c>
      <c r="C33" s="77" t="s">
        <v>99</v>
      </c>
      <c r="D33" s="76" t="s">
        <v>80</v>
      </c>
      <c r="E33" s="76" t="s">
        <v>100</v>
      </c>
      <c r="F33" s="76" t="s">
        <v>82</v>
      </c>
      <c r="G33" s="76" t="s">
        <v>101</v>
      </c>
      <c r="H33" s="76" t="s">
        <v>102</v>
      </c>
      <c r="I33" s="76"/>
      <c r="J33" s="76"/>
      <c r="K33" s="76"/>
      <c r="L33" s="76"/>
      <c r="M33" s="76" t="s">
        <v>37</v>
      </c>
      <c r="N33" s="76" t="s">
        <v>50</v>
      </c>
      <c r="O33" s="76" t="s">
        <v>39</v>
      </c>
      <c r="P33" s="72" t="s">
        <v>205</v>
      </c>
      <c r="Q33" s="71">
        <v>1120000000</v>
      </c>
      <c r="R33" s="71">
        <v>0</v>
      </c>
      <c r="S33" s="71">
        <v>0</v>
      </c>
      <c r="T33" s="71">
        <v>1120000000</v>
      </c>
      <c r="U33" s="71">
        <v>0</v>
      </c>
      <c r="V33" s="71">
        <v>0</v>
      </c>
      <c r="W33" s="71">
        <v>1120000000</v>
      </c>
      <c r="X33" s="71">
        <v>0</v>
      </c>
      <c r="Y33" s="71">
        <v>0</v>
      </c>
      <c r="Z33" s="71">
        <v>0</v>
      </c>
      <c r="AA33" s="71">
        <v>0</v>
      </c>
    </row>
    <row r="34" spans="1:27" ht="78.75" x14ac:dyDescent="0.25">
      <c r="A34" s="76" t="s">
        <v>32</v>
      </c>
      <c r="B34" s="72" t="s">
        <v>33</v>
      </c>
      <c r="C34" s="77" t="s">
        <v>103</v>
      </c>
      <c r="D34" s="76" t="s">
        <v>80</v>
      </c>
      <c r="E34" s="76" t="s">
        <v>100</v>
      </c>
      <c r="F34" s="76" t="s">
        <v>82</v>
      </c>
      <c r="G34" s="76" t="s">
        <v>101</v>
      </c>
      <c r="H34" s="76" t="s">
        <v>104</v>
      </c>
      <c r="I34" s="76"/>
      <c r="J34" s="76"/>
      <c r="K34" s="76"/>
      <c r="L34" s="76"/>
      <c r="M34" s="76" t="s">
        <v>37</v>
      </c>
      <c r="N34" s="76" t="s">
        <v>50</v>
      </c>
      <c r="O34" s="76" t="s">
        <v>39</v>
      </c>
      <c r="P34" s="72" t="s">
        <v>206</v>
      </c>
      <c r="Q34" s="71">
        <v>2630000000</v>
      </c>
      <c r="R34" s="71">
        <v>0</v>
      </c>
      <c r="S34" s="71">
        <v>0</v>
      </c>
      <c r="T34" s="71">
        <v>2630000000</v>
      </c>
      <c r="U34" s="71">
        <v>0</v>
      </c>
      <c r="V34" s="71">
        <v>1280863333</v>
      </c>
      <c r="W34" s="71">
        <v>1349136667</v>
      </c>
      <c r="X34" s="71">
        <v>1131370000</v>
      </c>
      <c r="Y34" s="71">
        <v>35910000</v>
      </c>
      <c r="Z34" s="71">
        <v>35910000</v>
      </c>
      <c r="AA34" s="71">
        <v>35910000</v>
      </c>
    </row>
    <row r="35" spans="1:27" ht="90" x14ac:dyDescent="0.25">
      <c r="A35" s="76" t="s">
        <v>32</v>
      </c>
      <c r="B35" s="72" t="s">
        <v>33</v>
      </c>
      <c r="C35" s="77" t="s">
        <v>105</v>
      </c>
      <c r="D35" s="76" t="s">
        <v>80</v>
      </c>
      <c r="E35" s="76" t="s">
        <v>100</v>
      </c>
      <c r="F35" s="76" t="s">
        <v>82</v>
      </c>
      <c r="G35" s="76" t="s">
        <v>101</v>
      </c>
      <c r="H35" s="76" t="s">
        <v>106</v>
      </c>
      <c r="I35" s="76"/>
      <c r="J35" s="76"/>
      <c r="K35" s="76"/>
      <c r="L35" s="76"/>
      <c r="M35" s="76" t="s">
        <v>37</v>
      </c>
      <c r="N35" s="76" t="s">
        <v>50</v>
      </c>
      <c r="O35" s="76" t="s">
        <v>39</v>
      </c>
      <c r="P35" s="72" t="s">
        <v>207</v>
      </c>
      <c r="Q35" s="71">
        <v>250000000</v>
      </c>
      <c r="R35" s="71">
        <v>0</v>
      </c>
      <c r="S35" s="71">
        <v>0</v>
      </c>
      <c r="T35" s="71">
        <v>250000000</v>
      </c>
      <c r="U35" s="71">
        <v>0</v>
      </c>
      <c r="V35" s="71">
        <v>225653334</v>
      </c>
      <c r="W35" s="71">
        <v>24346666</v>
      </c>
      <c r="X35" s="71">
        <v>209043334</v>
      </c>
      <c r="Y35" s="71">
        <v>3916667</v>
      </c>
      <c r="Z35" s="71">
        <v>3916667</v>
      </c>
      <c r="AA35" s="71">
        <v>3916667</v>
      </c>
    </row>
    <row r="36" spans="1:27" ht="67.5" x14ac:dyDescent="0.25">
      <c r="A36" s="76" t="s">
        <v>32</v>
      </c>
      <c r="B36" s="72" t="s">
        <v>33</v>
      </c>
      <c r="C36" s="77" t="s">
        <v>232</v>
      </c>
      <c r="D36" s="76" t="s">
        <v>80</v>
      </c>
      <c r="E36" s="76" t="s">
        <v>100</v>
      </c>
      <c r="F36" s="76" t="s">
        <v>82</v>
      </c>
      <c r="G36" s="76" t="s">
        <v>53</v>
      </c>
      <c r="H36" s="76" t="s">
        <v>160</v>
      </c>
      <c r="I36" s="76"/>
      <c r="J36" s="76"/>
      <c r="K36" s="76"/>
      <c r="L36" s="76"/>
      <c r="M36" s="76" t="s">
        <v>37</v>
      </c>
      <c r="N36" s="76" t="s">
        <v>50</v>
      </c>
      <c r="O36" s="76" t="s">
        <v>39</v>
      </c>
      <c r="P36" s="72" t="s">
        <v>213</v>
      </c>
      <c r="Q36" s="71">
        <v>4638000000</v>
      </c>
      <c r="R36" s="71">
        <v>0</v>
      </c>
      <c r="S36" s="71">
        <v>0</v>
      </c>
      <c r="T36" s="71">
        <v>4638000000</v>
      </c>
      <c r="U36" s="71">
        <v>0</v>
      </c>
      <c r="V36" s="71">
        <v>2189324335</v>
      </c>
      <c r="W36" s="71">
        <v>2448675665</v>
      </c>
      <c r="X36" s="71">
        <v>1839879000</v>
      </c>
      <c r="Y36" s="71">
        <v>74481000</v>
      </c>
      <c r="Z36" s="71">
        <v>74481000</v>
      </c>
      <c r="AA36" s="71">
        <v>74481000</v>
      </c>
    </row>
    <row r="37" spans="1:27" ht="56.25" x14ac:dyDescent="0.25">
      <c r="A37" s="76" t="s">
        <v>32</v>
      </c>
      <c r="B37" s="72" t="s">
        <v>33</v>
      </c>
      <c r="C37" s="77" t="s">
        <v>233</v>
      </c>
      <c r="D37" s="76" t="s">
        <v>80</v>
      </c>
      <c r="E37" s="76" t="s">
        <v>100</v>
      </c>
      <c r="F37" s="76" t="s">
        <v>82</v>
      </c>
      <c r="G37" s="76" t="s">
        <v>53</v>
      </c>
      <c r="H37" s="76" t="s">
        <v>162</v>
      </c>
      <c r="I37" s="76"/>
      <c r="J37" s="76"/>
      <c r="K37" s="76"/>
      <c r="L37" s="76"/>
      <c r="M37" s="76" t="s">
        <v>37</v>
      </c>
      <c r="N37" s="76" t="s">
        <v>50</v>
      </c>
      <c r="O37" s="76" t="s">
        <v>39</v>
      </c>
      <c r="P37" s="72" t="s">
        <v>214</v>
      </c>
      <c r="Q37" s="71">
        <v>1012000000</v>
      </c>
      <c r="R37" s="71">
        <v>0</v>
      </c>
      <c r="S37" s="71">
        <v>0</v>
      </c>
      <c r="T37" s="71">
        <v>1012000000</v>
      </c>
      <c r="U37" s="71">
        <v>0</v>
      </c>
      <c r="V37" s="71">
        <v>822223333</v>
      </c>
      <c r="W37" s="71">
        <v>189776667</v>
      </c>
      <c r="X37" s="71">
        <v>777873335</v>
      </c>
      <c r="Y37" s="71">
        <v>22820001</v>
      </c>
      <c r="Z37" s="71">
        <v>22820001</v>
      </c>
      <c r="AA37" s="71">
        <v>22820001</v>
      </c>
    </row>
    <row r="38" spans="1:27" ht="78.75" x14ac:dyDescent="0.25">
      <c r="A38" s="76" t="s">
        <v>32</v>
      </c>
      <c r="B38" s="72" t="s">
        <v>33</v>
      </c>
      <c r="C38" s="77" t="s">
        <v>234</v>
      </c>
      <c r="D38" s="76" t="s">
        <v>80</v>
      </c>
      <c r="E38" s="76" t="s">
        <v>100</v>
      </c>
      <c r="F38" s="76" t="s">
        <v>82</v>
      </c>
      <c r="G38" s="76" t="s">
        <v>53</v>
      </c>
      <c r="H38" s="76" t="s">
        <v>235</v>
      </c>
      <c r="I38" s="76"/>
      <c r="J38" s="76"/>
      <c r="K38" s="76"/>
      <c r="L38" s="76"/>
      <c r="M38" s="76" t="s">
        <v>37</v>
      </c>
      <c r="N38" s="76" t="s">
        <v>50</v>
      </c>
      <c r="O38" s="76" t="s">
        <v>39</v>
      </c>
      <c r="P38" s="72" t="s">
        <v>236</v>
      </c>
      <c r="Q38" s="71">
        <v>350000000</v>
      </c>
      <c r="R38" s="71">
        <v>0</v>
      </c>
      <c r="S38" s="71">
        <v>0</v>
      </c>
      <c r="T38" s="71">
        <v>350000000</v>
      </c>
      <c r="U38" s="71">
        <v>0</v>
      </c>
      <c r="V38" s="71">
        <v>320860000</v>
      </c>
      <c r="W38" s="71">
        <v>29140000</v>
      </c>
      <c r="X38" s="71">
        <v>310806666</v>
      </c>
      <c r="Y38" s="71">
        <v>18241333</v>
      </c>
      <c r="Z38" s="71">
        <v>18241333</v>
      </c>
      <c r="AA38" s="71">
        <v>18241333</v>
      </c>
    </row>
    <row r="39" spans="1:27" ht="90" x14ac:dyDescent="0.25">
      <c r="A39" s="76" t="s">
        <v>32</v>
      </c>
      <c r="B39" s="72" t="s">
        <v>33</v>
      </c>
      <c r="C39" s="77" t="s">
        <v>109</v>
      </c>
      <c r="D39" s="76" t="s">
        <v>80</v>
      </c>
      <c r="E39" s="76" t="s">
        <v>107</v>
      </c>
      <c r="F39" s="76" t="s">
        <v>82</v>
      </c>
      <c r="G39" s="76" t="s">
        <v>110</v>
      </c>
      <c r="H39" s="76" t="s">
        <v>111</v>
      </c>
      <c r="I39" s="76"/>
      <c r="J39" s="76"/>
      <c r="K39" s="76"/>
      <c r="L39" s="76"/>
      <c r="M39" s="76" t="s">
        <v>37</v>
      </c>
      <c r="N39" s="76" t="s">
        <v>38</v>
      </c>
      <c r="O39" s="76" t="s">
        <v>39</v>
      </c>
      <c r="P39" s="72" t="s">
        <v>208</v>
      </c>
      <c r="Q39" s="71">
        <v>2126377536</v>
      </c>
      <c r="R39" s="71">
        <v>0</v>
      </c>
      <c r="S39" s="71">
        <v>0</v>
      </c>
      <c r="T39" s="71">
        <v>2126377536</v>
      </c>
      <c r="U39" s="71">
        <v>0</v>
      </c>
      <c r="V39" s="71">
        <v>867112779</v>
      </c>
      <c r="W39" s="71">
        <v>1259264757</v>
      </c>
      <c r="X39" s="71">
        <v>844558142</v>
      </c>
      <c r="Y39" s="71">
        <v>26637726</v>
      </c>
      <c r="Z39" s="71">
        <v>26637726</v>
      </c>
      <c r="AA39" s="71">
        <v>26637726</v>
      </c>
    </row>
    <row r="40" spans="1:27" ht="90" x14ac:dyDescent="0.25">
      <c r="A40" s="76" t="s">
        <v>32</v>
      </c>
      <c r="B40" s="72" t="s">
        <v>33</v>
      </c>
      <c r="C40" s="77" t="s">
        <v>109</v>
      </c>
      <c r="D40" s="76" t="s">
        <v>80</v>
      </c>
      <c r="E40" s="76" t="s">
        <v>107</v>
      </c>
      <c r="F40" s="76" t="s">
        <v>82</v>
      </c>
      <c r="G40" s="76" t="s">
        <v>110</v>
      </c>
      <c r="H40" s="76" t="s">
        <v>111</v>
      </c>
      <c r="I40" s="76"/>
      <c r="J40" s="76"/>
      <c r="K40" s="76"/>
      <c r="L40" s="76"/>
      <c r="M40" s="76" t="s">
        <v>37</v>
      </c>
      <c r="N40" s="76" t="s">
        <v>53</v>
      </c>
      <c r="O40" s="76" t="s">
        <v>39</v>
      </c>
      <c r="P40" s="72" t="s">
        <v>208</v>
      </c>
      <c r="Q40" s="71">
        <v>2236528704</v>
      </c>
      <c r="R40" s="71">
        <v>0</v>
      </c>
      <c r="S40" s="71">
        <v>0</v>
      </c>
      <c r="T40" s="71">
        <v>2236528704</v>
      </c>
      <c r="U40" s="71">
        <v>0</v>
      </c>
      <c r="V40" s="71">
        <v>2236528704</v>
      </c>
      <c r="W40" s="71">
        <v>0</v>
      </c>
      <c r="X40" s="71">
        <v>2236528704</v>
      </c>
      <c r="Y40" s="71">
        <v>80000000</v>
      </c>
      <c r="Z40" s="71">
        <v>80000000</v>
      </c>
      <c r="AA40" s="71">
        <v>80000000</v>
      </c>
    </row>
    <row r="41" spans="1:27" ht="67.5" x14ac:dyDescent="0.25">
      <c r="A41" s="76" t="s">
        <v>32</v>
      </c>
      <c r="B41" s="72" t="s">
        <v>33</v>
      </c>
      <c r="C41" s="77" t="s">
        <v>237</v>
      </c>
      <c r="D41" s="76" t="s">
        <v>80</v>
      </c>
      <c r="E41" s="76" t="s">
        <v>107</v>
      </c>
      <c r="F41" s="76" t="s">
        <v>82</v>
      </c>
      <c r="G41" s="76" t="s">
        <v>38</v>
      </c>
      <c r="H41" s="76" t="s">
        <v>238</v>
      </c>
      <c r="I41" s="76"/>
      <c r="J41" s="76"/>
      <c r="K41" s="76"/>
      <c r="L41" s="76"/>
      <c r="M41" s="76" t="s">
        <v>37</v>
      </c>
      <c r="N41" s="76" t="s">
        <v>50</v>
      </c>
      <c r="O41" s="76" t="s">
        <v>39</v>
      </c>
      <c r="P41" s="72" t="s">
        <v>239</v>
      </c>
      <c r="Q41" s="71">
        <v>4500000000</v>
      </c>
      <c r="R41" s="71">
        <v>0</v>
      </c>
      <c r="S41" s="71">
        <v>0</v>
      </c>
      <c r="T41" s="71">
        <v>4500000000</v>
      </c>
      <c r="U41" s="71">
        <v>0</v>
      </c>
      <c r="V41" s="71">
        <v>2965938082</v>
      </c>
      <c r="W41" s="71">
        <v>1534061918</v>
      </c>
      <c r="X41" s="71">
        <v>2784359805</v>
      </c>
      <c r="Y41" s="71">
        <v>160849876</v>
      </c>
      <c r="Z41" s="71">
        <v>160849876</v>
      </c>
      <c r="AA41" s="71">
        <v>160849876</v>
      </c>
    </row>
    <row r="42" spans="1:27" ht="22.5" x14ac:dyDescent="0.25">
      <c r="A42" s="76" t="s">
        <v>112</v>
      </c>
      <c r="B42" s="72" t="s">
        <v>113</v>
      </c>
      <c r="C42" s="77" t="s">
        <v>34</v>
      </c>
      <c r="D42" s="76" t="s">
        <v>35</v>
      </c>
      <c r="E42" s="76" t="s">
        <v>36</v>
      </c>
      <c r="F42" s="76" t="s">
        <v>36</v>
      </c>
      <c r="G42" s="76" t="s">
        <v>36</v>
      </c>
      <c r="H42" s="76"/>
      <c r="I42" s="76"/>
      <c r="J42" s="76"/>
      <c r="K42" s="76"/>
      <c r="L42" s="76"/>
      <c r="M42" s="76" t="s">
        <v>114</v>
      </c>
      <c r="N42" s="76" t="s">
        <v>115</v>
      </c>
      <c r="O42" s="76" t="s">
        <v>39</v>
      </c>
      <c r="P42" s="72" t="s">
        <v>40</v>
      </c>
      <c r="Q42" s="71">
        <v>158850000000</v>
      </c>
      <c r="R42" s="71">
        <v>0</v>
      </c>
      <c r="S42" s="71">
        <v>0</v>
      </c>
      <c r="T42" s="71">
        <v>158850000000</v>
      </c>
      <c r="U42" s="71">
        <v>0</v>
      </c>
      <c r="V42" s="71">
        <v>19909378808</v>
      </c>
      <c r="W42" s="71">
        <v>138940621192</v>
      </c>
      <c r="X42" s="71">
        <v>19829378808</v>
      </c>
      <c r="Y42" s="71">
        <v>19829378808</v>
      </c>
      <c r="Z42" s="71">
        <v>19829378808</v>
      </c>
      <c r="AA42" s="71">
        <v>19829378808</v>
      </c>
    </row>
    <row r="43" spans="1:27" ht="22.5" x14ac:dyDescent="0.25">
      <c r="A43" s="76" t="s">
        <v>112</v>
      </c>
      <c r="B43" s="72" t="s">
        <v>113</v>
      </c>
      <c r="C43" s="77" t="s">
        <v>41</v>
      </c>
      <c r="D43" s="76" t="s">
        <v>35</v>
      </c>
      <c r="E43" s="76" t="s">
        <v>36</v>
      </c>
      <c r="F43" s="76" t="s">
        <v>36</v>
      </c>
      <c r="G43" s="76" t="s">
        <v>42</v>
      </c>
      <c r="H43" s="76"/>
      <c r="I43" s="76"/>
      <c r="J43" s="76"/>
      <c r="K43" s="76"/>
      <c r="L43" s="76"/>
      <c r="M43" s="76" t="s">
        <v>114</v>
      </c>
      <c r="N43" s="76" t="s">
        <v>115</v>
      </c>
      <c r="O43" s="76" t="s">
        <v>39</v>
      </c>
      <c r="P43" s="72" t="s">
        <v>43</v>
      </c>
      <c r="Q43" s="71">
        <v>56931600000</v>
      </c>
      <c r="R43" s="71">
        <v>0</v>
      </c>
      <c r="S43" s="71">
        <v>0</v>
      </c>
      <c r="T43" s="71">
        <v>56931600000</v>
      </c>
      <c r="U43" s="71">
        <v>0</v>
      </c>
      <c r="V43" s="71">
        <v>7249839724</v>
      </c>
      <c r="W43" s="71">
        <v>49681760276</v>
      </c>
      <c r="X43" s="71">
        <v>7249839724</v>
      </c>
      <c r="Y43" s="71">
        <v>7249839724</v>
      </c>
      <c r="Z43" s="71">
        <v>4125242724</v>
      </c>
      <c r="AA43" s="71">
        <v>4125242724</v>
      </c>
    </row>
    <row r="44" spans="1:27" ht="33.75" x14ac:dyDescent="0.25">
      <c r="A44" s="76" t="s">
        <v>112</v>
      </c>
      <c r="B44" s="72" t="s">
        <v>113</v>
      </c>
      <c r="C44" s="77" t="s">
        <v>44</v>
      </c>
      <c r="D44" s="76" t="s">
        <v>35</v>
      </c>
      <c r="E44" s="76" t="s">
        <v>36</v>
      </c>
      <c r="F44" s="76" t="s">
        <v>36</v>
      </c>
      <c r="G44" s="76" t="s">
        <v>45</v>
      </c>
      <c r="H44" s="76"/>
      <c r="I44" s="76"/>
      <c r="J44" s="76"/>
      <c r="K44" s="76"/>
      <c r="L44" s="76"/>
      <c r="M44" s="76" t="s">
        <v>114</v>
      </c>
      <c r="N44" s="76" t="s">
        <v>115</v>
      </c>
      <c r="O44" s="76" t="s">
        <v>39</v>
      </c>
      <c r="P44" s="72" t="s">
        <v>46</v>
      </c>
      <c r="Q44" s="71">
        <v>10281100000</v>
      </c>
      <c r="R44" s="71">
        <v>0</v>
      </c>
      <c r="S44" s="71">
        <v>0</v>
      </c>
      <c r="T44" s="71">
        <v>10281100000</v>
      </c>
      <c r="U44" s="71">
        <v>0</v>
      </c>
      <c r="V44" s="71">
        <v>1096899570</v>
      </c>
      <c r="W44" s="71">
        <v>9184200430</v>
      </c>
      <c r="X44" s="71">
        <v>1066899570</v>
      </c>
      <c r="Y44" s="71">
        <v>1066899570</v>
      </c>
      <c r="Z44" s="71">
        <v>1066899570</v>
      </c>
      <c r="AA44" s="71">
        <v>1066899570</v>
      </c>
    </row>
    <row r="45" spans="1:27" ht="33.75" x14ac:dyDescent="0.25">
      <c r="A45" s="76" t="s">
        <v>112</v>
      </c>
      <c r="B45" s="72" t="s">
        <v>113</v>
      </c>
      <c r="C45" s="77" t="s">
        <v>116</v>
      </c>
      <c r="D45" s="76" t="s">
        <v>35</v>
      </c>
      <c r="E45" s="76" t="s">
        <v>36</v>
      </c>
      <c r="F45" s="76" t="s">
        <v>36</v>
      </c>
      <c r="G45" s="76" t="s">
        <v>48</v>
      </c>
      <c r="H45" s="76"/>
      <c r="I45" s="76"/>
      <c r="J45" s="76"/>
      <c r="K45" s="76"/>
      <c r="L45" s="76"/>
      <c r="M45" s="76" t="s">
        <v>114</v>
      </c>
      <c r="N45" s="76" t="s">
        <v>115</v>
      </c>
      <c r="O45" s="76" t="s">
        <v>39</v>
      </c>
      <c r="P45" s="72" t="s">
        <v>49</v>
      </c>
      <c r="Q45" s="71">
        <v>11099700000</v>
      </c>
      <c r="R45" s="71">
        <v>0</v>
      </c>
      <c r="S45" s="71">
        <v>0</v>
      </c>
      <c r="T45" s="71">
        <v>11099700000</v>
      </c>
      <c r="U45" s="71">
        <v>11099700000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</row>
    <row r="46" spans="1:27" ht="22.5" x14ac:dyDescent="0.25">
      <c r="A46" s="76" t="s">
        <v>112</v>
      </c>
      <c r="B46" s="72" t="s">
        <v>113</v>
      </c>
      <c r="C46" s="77" t="s">
        <v>117</v>
      </c>
      <c r="D46" s="76" t="s">
        <v>35</v>
      </c>
      <c r="E46" s="76" t="s">
        <v>36</v>
      </c>
      <c r="F46" s="76" t="s">
        <v>42</v>
      </c>
      <c r="G46" s="76" t="s">
        <v>36</v>
      </c>
      <c r="H46" s="76"/>
      <c r="I46" s="76"/>
      <c r="J46" s="76"/>
      <c r="K46" s="76"/>
      <c r="L46" s="76"/>
      <c r="M46" s="76" t="s">
        <v>114</v>
      </c>
      <c r="N46" s="76" t="s">
        <v>115</v>
      </c>
      <c r="O46" s="76" t="s">
        <v>39</v>
      </c>
      <c r="P46" s="72" t="s">
        <v>40</v>
      </c>
      <c r="Q46" s="71">
        <v>4904300000</v>
      </c>
      <c r="R46" s="71">
        <v>0</v>
      </c>
      <c r="S46" s="71">
        <v>0</v>
      </c>
      <c r="T46" s="71">
        <v>4904300000</v>
      </c>
      <c r="U46" s="71">
        <v>0</v>
      </c>
      <c r="V46" s="71">
        <v>611304761</v>
      </c>
      <c r="W46" s="71">
        <v>4292995239</v>
      </c>
      <c r="X46" s="71">
        <v>611304761</v>
      </c>
      <c r="Y46" s="71">
        <v>611304761</v>
      </c>
      <c r="Z46" s="71">
        <v>611304761</v>
      </c>
      <c r="AA46" s="71">
        <v>611304761</v>
      </c>
    </row>
    <row r="47" spans="1:27" ht="22.5" x14ac:dyDescent="0.25">
      <c r="A47" s="76" t="s">
        <v>112</v>
      </c>
      <c r="B47" s="72" t="s">
        <v>113</v>
      </c>
      <c r="C47" s="77" t="s">
        <v>118</v>
      </c>
      <c r="D47" s="76" t="s">
        <v>35</v>
      </c>
      <c r="E47" s="76" t="s">
        <v>36</v>
      </c>
      <c r="F47" s="76" t="s">
        <v>42</v>
      </c>
      <c r="G47" s="76" t="s">
        <v>42</v>
      </c>
      <c r="H47" s="76"/>
      <c r="I47" s="76"/>
      <c r="J47" s="76"/>
      <c r="K47" s="76"/>
      <c r="L47" s="76"/>
      <c r="M47" s="76" t="s">
        <v>114</v>
      </c>
      <c r="N47" s="76" t="s">
        <v>115</v>
      </c>
      <c r="O47" s="76" t="s">
        <v>39</v>
      </c>
      <c r="P47" s="72" t="s">
        <v>43</v>
      </c>
      <c r="Q47" s="71">
        <v>1691600000</v>
      </c>
      <c r="R47" s="71">
        <v>0</v>
      </c>
      <c r="S47" s="71">
        <v>0</v>
      </c>
      <c r="T47" s="71">
        <v>1691600000</v>
      </c>
      <c r="U47" s="71">
        <v>0</v>
      </c>
      <c r="V47" s="71">
        <v>224827745</v>
      </c>
      <c r="W47" s="71">
        <v>1466772255</v>
      </c>
      <c r="X47" s="71">
        <v>224827745</v>
      </c>
      <c r="Y47" s="71">
        <v>224827745</v>
      </c>
      <c r="Z47" s="71">
        <v>125241545</v>
      </c>
      <c r="AA47" s="71">
        <v>125241545</v>
      </c>
    </row>
    <row r="48" spans="1:27" ht="33.75" x14ac:dyDescent="0.25">
      <c r="A48" s="76" t="s">
        <v>112</v>
      </c>
      <c r="B48" s="72" t="s">
        <v>113</v>
      </c>
      <c r="C48" s="77" t="s">
        <v>119</v>
      </c>
      <c r="D48" s="76" t="s">
        <v>35</v>
      </c>
      <c r="E48" s="76" t="s">
        <v>36</v>
      </c>
      <c r="F48" s="76" t="s">
        <v>42</v>
      </c>
      <c r="G48" s="76" t="s">
        <v>45</v>
      </c>
      <c r="H48" s="76"/>
      <c r="I48" s="76"/>
      <c r="J48" s="76"/>
      <c r="K48" s="76"/>
      <c r="L48" s="76"/>
      <c r="M48" s="76" t="s">
        <v>114</v>
      </c>
      <c r="N48" s="76" t="s">
        <v>115</v>
      </c>
      <c r="O48" s="76" t="s">
        <v>39</v>
      </c>
      <c r="P48" s="72" t="s">
        <v>46</v>
      </c>
      <c r="Q48" s="71">
        <v>119800000</v>
      </c>
      <c r="R48" s="71">
        <v>0</v>
      </c>
      <c r="S48" s="71">
        <v>0</v>
      </c>
      <c r="T48" s="71">
        <v>119800000</v>
      </c>
      <c r="U48" s="71">
        <v>0</v>
      </c>
      <c r="V48" s="71">
        <v>37850732</v>
      </c>
      <c r="W48" s="71">
        <v>81949268</v>
      </c>
      <c r="X48" s="71">
        <v>37850732</v>
      </c>
      <c r="Y48" s="71">
        <v>37850732</v>
      </c>
      <c r="Z48" s="71">
        <v>37850732</v>
      </c>
      <c r="AA48" s="71">
        <v>37850732</v>
      </c>
    </row>
    <row r="49" spans="1:27" ht="33.75" x14ac:dyDescent="0.25">
      <c r="A49" s="76" t="s">
        <v>112</v>
      </c>
      <c r="B49" s="72" t="s">
        <v>113</v>
      </c>
      <c r="C49" s="77" t="s">
        <v>47</v>
      </c>
      <c r="D49" s="76" t="s">
        <v>35</v>
      </c>
      <c r="E49" s="76" t="s">
        <v>36</v>
      </c>
      <c r="F49" s="76" t="s">
        <v>42</v>
      </c>
      <c r="G49" s="76" t="s">
        <v>48</v>
      </c>
      <c r="H49" s="76"/>
      <c r="I49" s="76"/>
      <c r="J49" s="76"/>
      <c r="K49" s="76"/>
      <c r="L49" s="76"/>
      <c r="M49" s="76" t="s">
        <v>114</v>
      </c>
      <c r="N49" s="76" t="s">
        <v>115</v>
      </c>
      <c r="O49" s="76" t="s">
        <v>39</v>
      </c>
      <c r="P49" s="72" t="s">
        <v>49</v>
      </c>
      <c r="Q49" s="71">
        <v>329800000</v>
      </c>
      <c r="R49" s="71">
        <v>0</v>
      </c>
      <c r="S49" s="71">
        <v>0</v>
      </c>
      <c r="T49" s="71">
        <v>329800000</v>
      </c>
      <c r="U49" s="71">
        <v>329800000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</row>
    <row r="50" spans="1:27" ht="22.5" x14ac:dyDescent="0.25">
      <c r="A50" s="76" t="s">
        <v>112</v>
      </c>
      <c r="B50" s="72" t="s">
        <v>113</v>
      </c>
      <c r="C50" s="77" t="s">
        <v>51</v>
      </c>
      <c r="D50" s="76" t="s">
        <v>35</v>
      </c>
      <c r="E50" s="76" t="s">
        <v>42</v>
      </c>
      <c r="F50" s="76"/>
      <c r="G50" s="76"/>
      <c r="H50" s="76"/>
      <c r="I50" s="76"/>
      <c r="J50" s="76"/>
      <c r="K50" s="76"/>
      <c r="L50" s="76"/>
      <c r="M50" s="76" t="s">
        <v>114</v>
      </c>
      <c r="N50" s="76" t="s">
        <v>115</v>
      </c>
      <c r="O50" s="76" t="s">
        <v>39</v>
      </c>
      <c r="P50" s="72" t="s">
        <v>52</v>
      </c>
      <c r="Q50" s="71">
        <v>134543000000</v>
      </c>
      <c r="R50" s="71">
        <v>0</v>
      </c>
      <c r="S50" s="71">
        <v>0</v>
      </c>
      <c r="T50" s="71">
        <v>134543000000</v>
      </c>
      <c r="U50" s="71">
        <v>0</v>
      </c>
      <c r="V50" s="71">
        <v>75528793161.850006</v>
      </c>
      <c r="W50" s="71">
        <v>59014206838.150002</v>
      </c>
      <c r="X50" s="71">
        <v>59841881365.25</v>
      </c>
      <c r="Y50" s="71">
        <v>4592115433.8199997</v>
      </c>
      <c r="Z50" s="71">
        <v>4589462312.8199997</v>
      </c>
      <c r="AA50" s="71">
        <v>4562428722.8199997</v>
      </c>
    </row>
    <row r="51" spans="1:27" ht="22.5" x14ac:dyDescent="0.25">
      <c r="A51" s="76" t="s">
        <v>112</v>
      </c>
      <c r="B51" s="72" t="s">
        <v>113</v>
      </c>
      <c r="C51" s="77" t="s">
        <v>51</v>
      </c>
      <c r="D51" s="76" t="s">
        <v>35</v>
      </c>
      <c r="E51" s="76" t="s">
        <v>42</v>
      </c>
      <c r="F51" s="76"/>
      <c r="G51" s="76"/>
      <c r="H51" s="76"/>
      <c r="I51" s="76"/>
      <c r="J51" s="76"/>
      <c r="K51" s="76"/>
      <c r="L51" s="76"/>
      <c r="M51" s="76" t="s">
        <v>114</v>
      </c>
      <c r="N51" s="76" t="s">
        <v>120</v>
      </c>
      <c r="O51" s="76" t="s">
        <v>39</v>
      </c>
      <c r="P51" s="72" t="s">
        <v>52</v>
      </c>
      <c r="Q51" s="71">
        <v>1156900000</v>
      </c>
      <c r="R51" s="71">
        <v>0</v>
      </c>
      <c r="S51" s="71">
        <v>0</v>
      </c>
      <c r="T51" s="71">
        <v>1156900000</v>
      </c>
      <c r="U51" s="71">
        <v>0</v>
      </c>
      <c r="V51" s="71">
        <v>173052706</v>
      </c>
      <c r="W51" s="71">
        <v>983847294</v>
      </c>
      <c r="X51" s="71">
        <v>4164820</v>
      </c>
      <c r="Y51" s="71">
        <v>4164820</v>
      </c>
      <c r="Z51" s="71">
        <v>4164820</v>
      </c>
      <c r="AA51" s="71">
        <v>4164820</v>
      </c>
    </row>
    <row r="52" spans="1:27" ht="33.75" x14ac:dyDescent="0.25">
      <c r="A52" s="76" t="s">
        <v>112</v>
      </c>
      <c r="B52" s="72" t="s">
        <v>113</v>
      </c>
      <c r="C52" s="77" t="s">
        <v>121</v>
      </c>
      <c r="D52" s="76" t="s">
        <v>35</v>
      </c>
      <c r="E52" s="76" t="s">
        <v>45</v>
      </c>
      <c r="F52" s="76" t="s">
        <v>45</v>
      </c>
      <c r="G52" s="76" t="s">
        <v>36</v>
      </c>
      <c r="H52" s="76" t="s">
        <v>122</v>
      </c>
      <c r="I52" s="76"/>
      <c r="J52" s="76"/>
      <c r="K52" s="76"/>
      <c r="L52" s="76"/>
      <c r="M52" s="76" t="s">
        <v>114</v>
      </c>
      <c r="N52" s="76" t="s">
        <v>120</v>
      </c>
      <c r="O52" s="76" t="s">
        <v>39</v>
      </c>
      <c r="P52" s="72" t="s">
        <v>123</v>
      </c>
      <c r="Q52" s="71">
        <v>86450000000</v>
      </c>
      <c r="R52" s="71">
        <v>0</v>
      </c>
      <c r="S52" s="71">
        <v>0</v>
      </c>
      <c r="T52" s="71">
        <v>86450000000</v>
      </c>
      <c r="U52" s="71">
        <v>0</v>
      </c>
      <c r="V52" s="71">
        <v>5234958729</v>
      </c>
      <c r="W52" s="71">
        <v>81215041271</v>
      </c>
      <c r="X52" s="71">
        <v>5234958729</v>
      </c>
      <c r="Y52" s="71">
        <v>5234958729</v>
      </c>
      <c r="Z52" s="71">
        <v>5234958729</v>
      </c>
      <c r="AA52" s="71">
        <v>5234958729</v>
      </c>
    </row>
    <row r="53" spans="1:27" ht="33.75" x14ac:dyDescent="0.25">
      <c r="A53" s="76" t="s">
        <v>112</v>
      </c>
      <c r="B53" s="72" t="s">
        <v>113</v>
      </c>
      <c r="C53" s="77" t="s">
        <v>63</v>
      </c>
      <c r="D53" s="76" t="s">
        <v>35</v>
      </c>
      <c r="E53" s="76" t="s">
        <v>45</v>
      </c>
      <c r="F53" s="76" t="s">
        <v>45</v>
      </c>
      <c r="G53" s="76" t="s">
        <v>36</v>
      </c>
      <c r="H53" s="76" t="s">
        <v>64</v>
      </c>
      <c r="I53" s="76"/>
      <c r="J53" s="76"/>
      <c r="K53" s="76"/>
      <c r="L53" s="76"/>
      <c r="M53" s="76" t="s">
        <v>114</v>
      </c>
      <c r="N53" s="76" t="s">
        <v>115</v>
      </c>
      <c r="O53" s="76" t="s">
        <v>39</v>
      </c>
      <c r="P53" s="72" t="s">
        <v>65</v>
      </c>
      <c r="Q53" s="71">
        <v>198828600000</v>
      </c>
      <c r="R53" s="71">
        <v>0</v>
      </c>
      <c r="S53" s="71">
        <v>0</v>
      </c>
      <c r="T53" s="71">
        <v>198828600000</v>
      </c>
      <c r="U53" s="71">
        <v>198828600000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</row>
    <row r="54" spans="1:27" ht="33.75" x14ac:dyDescent="0.25">
      <c r="A54" s="76" t="s">
        <v>112</v>
      </c>
      <c r="B54" s="72" t="s">
        <v>113</v>
      </c>
      <c r="C54" s="77" t="s">
        <v>69</v>
      </c>
      <c r="D54" s="76" t="s">
        <v>35</v>
      </c>
      <c r="E54" s="76" t="s">
        <v>45</v>
      </c>
      <c r="F54" s="76" t="s">
        <v>48</v>
      </c>
      <c r="G54" s="76" t="s">
        <v>42</v>
      </c>
      <c r="H54" s="76" t="s">
        <v>67</v>
      </c>
      <c r="I54" s="76"/>
      <c r="J54" s="76"/>
      <c r="K54" s="76"/>
      <c r="L54" s="76"/>
      <c r="M54" s="76" t="s">
        <v>114</v>
      </c>
      <c r="N54" s="76" t="s">
        <v>115</v>
      </c>
      <c r="O54" s="76" t="s">
        <v>39</v>
      </c>
      <c r="P54" s="72" t="s">
        <v>70</v>
      </c>
      <c r="Q54" s="71">
        <v>450000000</v>
      </c>
      <c r="R54" s="71">
        <v>0</v>
      </c>
      <c r="S54" s="71">
        <v>0</v>
      </c>
      <c r="T54" s="71">
        <v>450000000</v>
      </c>
      <c r="U54" s="71">
        <v>0</v>
      </c>
      <c r="V54" s="71">
        <v>124543653</v>
      </c>
      <c r="W54" s="71">
        <v>325456347</v>
      </c>
      <c r="X54" s="71">
        <v>124543653</v>
      </c>
      <c r="Y54" s="71">
        <v>124543653</v>
      </c>
      <c r="Z54" s="71">
        <v>124543653</v>
      </c>
      <c r="AA54" s="71">
        <v>124543653</v>
      </c>
    </row>
    <row r="55" spans="1:27" ht="22.5" x14ac:dyDescent="0.25">
      <c r="A55" s="76" t="s">
        <v>112</v>
      </c>
      <c r="B55" s="72" t="s">
        <v>113</v>
      </c>
      <c r="C55" s="77" t="s">
        <v>71</v>
      </c>
      <c r="D55" s="76" t="s">
        <v>35</v>
      </c>
      <c r="E55" s="76" t="s">
        <v>45</v>
      </c>
      <c r="F55" s="76" t="s">
        <v>38</v>
      </c>
      <c r="G55" s="76"/>
      <c r="H55" s="76"/>
      <c r="I55" s="76"/>
      <c r="J55" s="76"/>
      <c r="K55" s="76"/>
      <c r="L55" s="76"/>
      <c r="M55" s="76" t="s">
        <v>114</v>
      </c>
      <c r="N55" s="76" t="s">
        <v>115</v>
      </c>
      <c r="O55" s="76" t="s">
        <v>39</v>
      </c>
      <c r="P55" s="72" t="s">
        <v>72</v>
      </c>
      <c r="Q55" s="71">
        <v>7266600000</v>
      </c>
      <c r="R55" s="71">
        <v>0</v>
      </c>
      <c r="S55" s="71">
        <v>0</v>
      </c>
      <c r="T55" s="71">
        <v>7266600000</v>
      </c>
      <c r="U55" s="71">
        <v>0</v>
      </c>
      <c r="V55" s="71">
        <v>0</v>
      </c>
      <c r="W55" s="71">
        <v>7266600000</v>
      </c>
      <c r="X55" s="71">
        <v>0</v>
      </c>
      <c r="Y55" s="71">
        <v>0</v>
      </c>
      <c r="Z55" s="71">
        <v>0</v>
      </c>
      <c r="AA55" s="71">
        <v>0</v>
      </c>
    </row>
    <row r="56" spans="1:27" ht="22.5" x14ac:dyDescent="0.25">
      <c r="A56" s="76" t="s">
        <v>112</v>
      </c>
      <c r="B56" s="72" t="s">
        <v>113</v>
      </c>
      <c r="C56" s="77" t="s">
        <v>71</v>
      </c>
      <c r="D56" s="76" t="s">
        <v>35</v>
      </c>
      <c r="E56" s="76" t="s">
        <v>45</v>
      </c>
      <c r="F56" s="76" t="s">
        <v>38</v>
      </c>
      <c r="G56" s="76"/>
      <c r="H56" s="76"/>
      <c r="I56" s="76"/>
      <c r="J56" s="76"/>
      <c r="K56" s="76"/>
      <c r="L56" s="76"/>
      <c r="M56" s="76" t="s">
        <v>114</v>
      </c>
      <c r="N56" s="76" t="s">
        <v>125</v>
      </c>
      <c r="O56" s="76" t="s">
        <v>39</v>
      </c>
      <c r="P56" s="72" t="s">
        <v>72</v>
      </c>
      <c r="Q56" s="71">
        <v>43465800000</v>
      </c>
      <c r="R56" s="71">
        <v>0</v>
      </c>
      <c r="S56" s="71">
        <v>0</v>
      </c>
      <c r="T56" s="71">
        <v>43465800000</v>
      </c>
      <c r="U56" s="71">
        <v>0</v>
      </c>
      <c r="V56" s="71">
        <v>0</v>
      </c>
      <c r="W56" s="71">
        <v>43465800000</v>
      </c>
      <c r="X56" s="71">
        <v>0</v>
      </c>
      <c r="Y56" s="71">
        <v>0</v>
      </c>
      <c r="Z56" s="71">
        <v>0</v>
      </c>
      <c r="AA56" s="71">
        <v>0</v>
      </c>
    </row>
    <row r="57" spans="1:27" ht="22.5" x14ac:dyDescent="0.25">
      <c r="A57" s="76" t="s">
        <v>112</v>
      </c>
      <c r="B57" s="72" t="s">
        <v>113</v>
      </c>
      <c r="C57" s="77" t="s">
        <v>73</v>
      </c>
      <c r="D57" s="76" t="s">
        <v>35</v>
      </c>
      <c r="E57" s="76" t="s">
        <v>74</v>
      </c>
      <c r="F57" s="76" t="s">
        <v>36</v>
      </c>
      <c r="G57" s="76"/>
      <c r="H57" s="76"/>
      <c r="I57" s="76"/>
      <c r="J57" s="76"/>
      <c r="K57" s="76"/>
      <c r="L57" s="76"/>
      <c r="M57" s="76" t="s">
        <v>114</v>
      </c>
      <c r="N57" s="76" t="s">
        <v>115</v>
      </c>
      <c r="O57" s="76" t="s">
        <v>39</v>
      </c>
      <c r="P57" s="72" t="s">
        <v>75</v>
      </c>
      <c r="Q57" s="71">
        <v>3512200000</v>
      </c>
      <c r="R57" s="71">
        <v>0</v>
      </c>
      <c r="S57" s="71">
        <v>0</v>
      </c>
      <c r="T57" s="71">
        <v>3512200000</v>
      </c>
      <c r="U57" s="71">
        <v>0</v>
      </c>
      <c r="V57" s="71">
        <v>915286135</v>
      </c>
      <c r="W57" s="71">
        <v>2596913865</v>
      </c>
      <c r="X57" s="71">
        <v>762279755</v>
      </c>
      <c r="Y57" s="71">
        <v>756893061</v>
      </c>
      <c r="Z57" s="71">
        <v>747137399</v>
      </c>
      <c r="AA57" s="71">
        <v>730078099</v>
      </c>
    </row>
    <row r="58" spans="1:27" ht="22.5" x14ac:dyDescent="0.25">
      <c r="A58" s="76" t="s">
        <v>112</v>
      </c>
      <c r="B58" s="72" t="s">
        <v>113</v>
      </c>
      <c r="C58" s="77" t="s">
        <v>78</v>
      </c>
      <c r="D58" s="76" t="s">
        <v>35</v>
      </c>
      <c r="E58" s="76" t="s">
        <v>74</v>
      </c>
      <c r="F58" s="76" t="s">
        <v>48</v>
      </c>
      <c r="G58" s="76" t="s">
        <v>36</v>
      </c>
      <c r="H58" s="76"/>
      <c r="I58" s="76"/>
      <c r="J58" s="76"/>
      <c r="K58" s="76"/>
      <c r="L58" s="76"/>
      <c r="M58" s="76" t="s">
        <v>114</v>
      </c>
      <c r="N58" s="76" t="s">
        <v>115</v>
      </c>
      <c r="O58" s="76" t="s">
        <v>39</v>
      </c>
      <c r="P58" s="72" t="s">
        <v>79</v>
      </c>
      <c r="Q58" s="71">
        <v>1650000000</v>
      </c>
      <c r="R58" s="71">
        <v>0</v>
      </c>
      <c r="S58" s="71">
        <v>0</v>
      </c>
      <c r="T58" s="71">
        <v>1650000000</v>
      </c>
      <c r="U58" s="71">
        <v>0</v>
      </c>
      <c r="V58" s="71">
        <v>0</v>
      </c>
      <c r="W58" s="71">
        <v>1650000000</v>
      </c>
      <c r="X58" s="71">
        <v>0</v>
      </c>
      <c r="Y58" s="71">
        <v>0</v>
      </c>
      <c r="Z58" s="71">
        <v>0</v>
      </c>
      <c r="AA58" s="71">
        <v>0</v>
      </c>
    </row>
    <row r="59" spans="1:27" ht="56.25" x14ac:dyDescent="0.25">
      <c r="A59" s="76" t="s">
        <v>112</v>
      </c>
      <c r="B59" s="72" t="s">
        <v>113</v>
      </c>
      <c r="C59" s="77" t="s">
        <v>126</v>
      </c>
      <c r="D59" s="76" t="s">
        <v>80</v>
      </c>
      <c r="E59" s="76" t="s">
        <v>98</v>
      </c>
      <c r="F59" s="76" t="s">
        <v>82</v>
      </c>
      <c r="G59" s="76" t="s">
        <v>127</v>
      </c>
      <c r="H59" s="76" t="s">
        <v>128</v>
      </c>
      <c r="I59" s="76"/>
      <c r="J59" s="76"/>
      <c r="K59" s="76"/>
      <c r="L59" s="76"/>
      <c r="M59" s="76" t="s">
        <v>114</v>
      </c>
      <c r="N59" s="76" t="s">
        <v>115</v>
      </c>
      <c r="O59" s="76" t="s">
        <v>39</v>
      </c>
      <c r="P59" s="72" t="s">
        <v>209</v>
      </c>
      <c r="Q59" s="71">
        <v>15929591010</v>
      </c>
      <c r="R59" s="71">
        <v>0</v>
      </c>
      <c r="S59" s="71">
        <v>0</v>
      </c>
      <c r="T59" s="71">
        <v>15929591010</v>
      </c>
      <c r="U59" s="71">
        <v>0</v>
      </c>
      <c r="V59" s="71">
        <v>13503984051</v>
      </c>
      <c r="W59" s="71">
        <v>2425606959</v>
      </c>
      <c r="X59" s="71">
        <v>9592569445</v>
      </c>
      <c r="Y59" s="71">
        <v>295211699</v>
      </c>
      <c r="Z59" s="71">
        <v>295211699</v>
      </c>
      <c r="AA59" s="71">
        <v>295211699</v>
      </c>
    </row>
    <row r="60" spans="1:27" ht="56.25" x14ac:dyDescent="0.25">
      <c r="A60" s="76" t="s">
        <v>112</v>
      </c>
      <c r="B60" s="72" t="s">
        <v>113</v>
      </c>
      <c r="C60" s="77" t="s">
        <v>129</v>
      </c>
      <c r="D60" s="76" t="s">
        <v>80</v>
      </c>
      <c r="E60" s="76" t="s">
        <v>130</v>
      </c>
      <c r="F60" s="76" t="s">
        <v>82</v>
      </c>
      <c r="G60" s="76" t="s">
        <v>86</v>
      </c>
      <c r="H60" s="76" t="s">
        <v>131</v>
      </c>
      <c r="I60" s="76"/>
      <c r="J60" s="76"/>
      <c r="K60" s="76"/>
      <c r="L60" s="76"/>
      <c r="M60" s="76" t="s">
        <v>37</v>
      </c>
      <c r="N60" s="76" t="s">
        <v>84</v>
      </c>
      <c r="O60" s="76" t="s">
        <v>39</v>
      </c>
      <c r="P60" s="72" t="s">
        <v>210</v>
      </c>
      <c r="Q60" s="71">
        <v>32411378889</v>
      </c>
      <c r="R60" s="71">
        <v>0</v>
      </c>
      <c r="S60" s="71">
        <v>0</v>
      </c>
      <c r="T60" s="71">
        <v>32411378889</v>
      </c>
      <c r="U60" s="71">
        <v>0</v>
      </c>
      <c r="V60" s="71">
        <v>21806740249</v>
      </c>
      <c r="W60" s="71">
        <v>10604638640</v>
      </c>
      <c r="X60" s="71">
        <v>723516805</v>
      </c>
      <c r="Y60" s="71">
        <v>134459097</v>
      </c>
      <c r="Z60" s="71">
        <v>132494699</v>
      </c>
      <c r="AA60" s="71">
        <v>132494699</v>
      </c>
    </row>
    <row r="61" spans="1:27" ht="56.25" x14ac:dyDescent="0.25">
      <c r="A61" s="76" t="s">
        <v>112</v>
      </c>
      <c r="B61" s="72" t="s">
        <v>113</v>
      </c>
      <c r="C61" s="77" t="s">
        <v>129</v>
      </c>
      <c r="D61" s="76" t="s">
        <v>80</v>
      </c>
      <c r="E61" s="76" t="s">
        <v>130</v>
      </c>
      <c r="F61" s="76" t="s">
        <v>82</v>
      </c>
      <c r="G61" s="76" t="s">
        <v>86</v>
      </c>
      <c r="H61" s="76" t="s">
        <v>131</v>
      </c>
      <c r="I61" s="76"/>
      <c r="J61" s="76"/>
      <c r="K61" s="76"/>
      <c r="L61" s="76"/>
      <c r="M61" s="76" t="s">
        <v>114</v>
      </c>
      <c r="N61" s="76" t="s">
        <v>115</v>
      </c>
      <c r="O61" s="76" t="s">
        <v>39</v>
      </c>
      <c r="P61" s="72" t="s">
        <v>210</v>
      </c>
      <c r="Q61" s="71">
        <v>8653051539</v>
      </c>
      <c r="R61" s="71">
        <v>0</v>
      </c>
      <c r="S61" s="71">
        <v>0</v>
      </c>
      <c r="T61" s="71">
        <v>8653051539</v>
      </c>
      <c r="U61" s="71">
        <v>0</v>
      </c>
      <c r="V61" s="71">
        <v>5164727559</v>
      </c>
      <c r="W61" s="71">
        <v>3488323980</v>
      </c>
      <c r="X61" s="71">
        <v>3872024103</v>
      </c>
      <c r="Y61" s="71">
        <v>140695570</v>
      </c>
      <c r="Z61" s="71">
        <v>140695570</v>
      </c>
      <c r="AA61" s="71">
        <v>140695570</v>
      </c>
    </row>
    <row r="62" spans="1:27" ht="45" x14ac:dyDescent="0.25">
      <c r="A62" s="76" t="s">
        <v>112</v>
      </c>
      <c r="B62" s="72" t="s">
        <v>113</v>
      </c>
      <c r="C62" s="77" t="s">
        <v>132</v>
      </c>
      <c r="D62" s="76" t="s">
        <v>80</v>
      </c>
      <c r="E62" s="76" t="s">
        <v>130</v>
      </c>
      <c r="F62" s="76" t="s">
        <v>82</v>
      </c>
      <c r="G62" s="76" t="s">
        <v>89</v>
      </c>
      <c r="H62" s="76" t="s">
        <v>133</v>
      </c>
      <c r="I62" s="76"/>
      <c r="J62" s="76"/>
      <c r="K62" s="76"/>
      <c r="L62" s="76"/>
      <c r="M62" s="76" t="s">
        <v>114</v>
      </c>
      <c r="N62" s="76" t="s">
        <v>115</v>
      </c>
      <c r="O62" s="76" t="s">
        <v>39</v>
      </c>
      <c r="P62" s="72" t="s">
        <v>211</v>
      </c>
      <c r="Q62" s="71">
        <v>10000000000</v>
      </c>
      <c r="R62" s="71">
        <v>0</v>
      </c>
      <c r="S62" s="71">
        <v>0</v>
      </c>
      <c r="T62" s="71">
        <v>10000000000</v>
      </c>
      <c r="U62" s="71">
        <v>0</v>
      </c>
      <c r="V62" s="71">
        <v>36000000</v>
      </c>
      <c r="W62" s="71">
        <v>9964000000</v>
      </c>
      <c r="X62" s="71">
        <v>0</v>
      </c>
      <c r="Y62" s="71">
        <v>0</v>
      </c>
      <c r="Z62" s="71">
        <v>0</v>
      </c>
      <c r="AA62" s="71">
        <v>0</v>
      </c>
    </row>
    <row r="63" spans="1:27" ht="45" x14ac:dyDescent="0.25">
      <c r="A63" s="76" t="s">
        <v>112</v>
      </c>
      <c r="B63" s="72" t="s">
        <v>113</v>
      </c>
      <c r="C63" s="77" t="s">
        <v>132</v>
      </c>
      <c r="D63" s="76" t="s">
        <v>80</v>
      </c>
      <c r="E63" s="76" t="s">
        <v>130</v>
      </c>
      <c r="F63" s="76" t="s">
        <v>82</v>
      </c>
      <c r="G63" s="76" t="s">
        <v>89</v>
      </c>
      <c r="H63" s="76" t="s">
        <v>133</v>
      </c>
      <c r="I63" s="76"/>
      <c r="J63" s="76"/>
      <c r="K63" s="76"/>
      <c r="L63" s="76"/>
      <c r="M63" s="76" t="s">
        <v>114</v>
      </c>
      <c r="N63" s="76" t="s">
        <v>125</v>
      </c>
      <c r="O63" s="76" t="s">
        <v>39</v>
      </c>
      <c r="P63" s="72" t="s">
        <v>211</v>
      </c>
      <c r="Q63" s="71">
        <v>79695439740</v>
      </c>
      <c r="R63" s="71">
        <v>0</v>
      </c>
      <c r="S63" s="71">
        <v>0</v>
      </c>
      <c r="T63" s="71">
        <v>79695439740</v>
      </c>
      <c r="U63" s="71">
        <v>0</v>
      </c>
      <c r="V63" s="71">
        <v>0</v>
      </c>
      <c r="W63" s="71">
        <v>79695439740</v>
      </c>
      <c r="X63" s="71">
        <v>0</v>
      </c>
      <c r="Y63" s="71">
        <v>0</v>
      </c>
      <c r="Z63" s="71">
        <v>0</v>
      </c>
      <c r="AA63" s="71">
        <v>0</v>
      </c>
    </row>
    <row r="64" spans="1:27" ht="56.25" x14ac:dyDescent="0.25">
      <c r="A64" s="76" t="s">
        <v>112</v>
      </c>
      <c r="B64" s="72" t="s">
        <v>113</v>
      </c>
      <c r="C64" s="77" t="s">
        <v>134</v>
      </c>
      <c r="D64" s="76" t="s">
        <v>80</v>
      </c>
      <c r="E64" s="76" t="s">
        <v>107</v>
      </c>
      <c r="F64" s="76" t="s">
        <v>82</v>
      </c>
      <c r="G64" s="76" t="s">
        <v>110</v>
      </c>
      <c r="H64" s="76" t="s">
        <v>135</v>
      </c>
      <c r="I64" s="76"/>
      <c r="J64" s="76"/>
      <c r="K64" s="76"/>
      <c r="L64" s="76"/>
      <c r="M64" s="76" t="s">
        <v>114</v>
      </c>
      <c r="N64" s="76" t="s">
        <v>115</v>
      </c>
      <c r="O64" s="76" t="s">
        <v>39</v>
      </c>
      <c r="P64" s="72" t="s">
        <v>212</v>
      </c>
      <c r="Q64" s="71">
        <v>25841188847</v>
      </c>
      <c r="R64" s="71">
        <v>0</v>
      </c>
      <c r="S64" s="71">
        <v>0</v>
      </c>
      <c r="T64" s="71">
        <v>25841188847</v>
      </c>
      <c r="U64" s="71">
        <v>0</v>
      </c>
      <c r="V64" s="71">
        <v>20465582461.549999</v>
      </c>
      <c r="W64" s="71">
        <v>5375606385.4499998</v>
      </c>
      <c r="X64" s="71">
        <v>13848859876.549999</v>
      </c>
      <c r="Y64" s="71">
        <v>9149997300.2099991</v>
      </c>
      <c r="Z64" s="71">
        <v>9149997300.2099991</v>
      </c>
      <c r="AA64" s="71">
        <v>9149997300.2099991</v>
      </c>
    </row>
    <row r="65" spans="1:27" ht="56.25" x14ac:dyDescent="0.25">
      <c r="A65" s="76" t="s">
        <v>112</v>
      </c>
      <c r="B65" s="72" t="s">
        <v>113</v>
      </c>
      <c r="C65" s="77" t="s">
        <v>134</v>
      </c>
      <c r="D65" s="76" t="s">
        <v>80</v>
      </c>
      <c r="E65" s="76" t="s">
        <v>107</v>
      </c>
      <c r="F65" s="76" t="s">
        <v>82</v>
      </c>
      <c r="G65" s="76" t="s">
        <v>110</v>
      </c>
      <c r="H65" s="76" t="s">
        <v>135</v>
      </c>
      <c r="I65" s="76"/>
      <c r="J65" s="76"/>
      <c r="K65" s="76"/>
      <c r="L65" s="76"/>
      <c r="M65" s="76" t="s">
        <v>114</v>
      </c>
      <c r="N65" s="76" t="s">
        <v>125</v>
      </c>
      <c r="O65" s="76" t="s">
        <v>39</v>
      </c>
      <c r="P65" s="72" t="s">
        <v>212</v>
      </c>
      <c r="Q65" s="71">
        <v>52765758921</v>
      </c>
      <c r="R65" s="71">
        <v>0</v>
      </c>
      <c r="S65" s="71">
        <v>0</v>
      </c>
      <c r="T65" s="71">
        <v>52765758921</v>
      </c>
      <c r="U65" s="71">
        <v>0</v>
      </c>
      <c r="V65" s="71">
        <v>33644804757</v>
      </c>
      <c r="W65" s="71">
        <v>19120954164</v>
      </c>
      <c r="X65" s="71">
        <v>8710939334.6599998</v>
      </c>
      <c r="Y65" s="71">
        <v>0</v>
      </c>
      <c r="Z65" s="71">
        <v>0</v>
      </c>
      <c r="AA65" s="71">
        <v>0</v>
      </c>
    </row>
    <row r="66" spans="1:27" ht="56.25" x14ac:dyDescent="0.25">
      <c r="A66" s="76" t="s">
        <v>112</v>
      </c>
      <c r="B66" s="72" t="s">
        <v>113</v>
      </c>
      <c r="C66" s="77" t="s">
        <v>136</v>
      </c>
      <c r="D66" s="76" t="s">
        <v>80</v>
      </c>
      <c r="E66" s="76" t="s">
        <v>107</v>
      </c>
      <c r="F66" s="76" t="s">
        <v>82</v>
      </c>
      <c r="G66" s="76" t="s">
        <v>101</v>
      </c>
      <c r="H66" s="76" t="s">
        <v>135</v>
      </c>
      <c r="I66" s="76"/>
      <c r="J66" s="76"/>
      <c r="K66" s="76"/>
      <c r="L66" s="76"/>
      <c r="M66" s="76" t="s">
        <v>114</v>
      </c>
      <c r="N66" s="76" t="s">
        <v>115</v>
      </c>
      <c r="O66" s="76" t="s">
        <v>39</v>
      </c>
      <c r="P66" s="72" t="s">
        <v>212</v>
      </c>
      <c r="Q66" s="71">
        <v>20000000000</v>
      </c>
      <c r="R66" s="71">
        <v>0</v>
      </c>
      <c r="S66" s="71">
        <v>0</v>
      </c>
      <c r="T66" s="71">
        <v>20000000000</v>
      </c>
      <c r="U66" s="71">
        <v>0</v>
      </c>
      <c r="V66" s="71">
        <v>8616851580</v>
      </c>
      <c r="W66" s="71">
        <v>11383148420</v>
      </c>
      <c r="X66" s="71">
        <v>7321307283</v>
      </c>
      <c r="Y66" s="71">
        <v>106164010</v>
      </c>
      <c r="Z66" s="71">
        <v>106164010</v>
      </c>
      <c r="AA66" s="71">
        <v>106164010</v>
      </c>
    </row>
    <row r="67" spans="1:27" ht="56.25" x14ac:dyDescent="0.25">
      <c r="A67" s="76" t="s">
        <v>112</v>
      </c>
      <c r="B67" s="72" t="s">
        <v>113</v>
      </c>
      <c r="C67" s="77" t="s">
        <v>136</v>
      </c>
      <c r="D67" s="76" t="s">
        <v>80</v>
      </c>
      <c r="E67" s="76" t="s">
        <v>107</v>
      </c>
      <c r="F67" s="76" t="s">
        <v>82</v>
      </c>
      <c r="G67" s="76" t="s">
        <v>101</v>
      </c>
      <c r="H67" s="76" t="s">
        <v>135</v>
      </c>
      <c r="I67" s="76"/>
      <c r="J67" s="76"/>
      <c r="K67" s="76"/>
      <c r="L67" s="76"/>
      <c r="M67" s="76" t="s">
        <v>114</v>
      </c>
      <c r="N67" s="76" t="s">
        <v>125</v>
      </c>
      <c r="O67" s="76" t="s">
        <v>39</v>
      </c>
      <c r="P67" s="72" t="s">
        <v>212</v>
      </c>
      <c r="Q67" s="71">
        <v>50820761079</v>
      </c>
      <c r="R67" s="71">
        <v>0</v>
      </c>
      <c r="S67" s="71">
        <v>0</v>
      </c>
      <c r="T67" s="71">
        <v>50820761079</v>
      </c>
      <c r="U67" s="71">
        <v>0</v>
      </c>
      <c r="V67" s="71">
        <v>50385281652</v>
      </c>
      <c r="W67" s="71">
        <v>435479427</v>
      </c>
      <c r="X67" s="71">
        <v>643526880</v>
      </c>
      <c r="Y67" s="71">
        <v>22199183</v>
      </c>
      <c r="Z67" s="71">
        <v>22199183</v>
      </c>
      <c r="AA67" s="71">
        <v>22199183</v>
      </c>
    </row>
    <row r="68" spans="1:27" ht="45" x14ac:dyDescent="0.25">
      <c r="A68" s="76" t="s">
        <v>112</v>
      </c>
      <c r="B68" s="72" t="s">
        <v>113</v>
      </c>
      <c r="C68" s="77" t="s">
        <v>137</v>
      </c>
      <c r="D68" s="76" t="s">
        <v>80</v>
      </c>
      <c r="E68" s="76" t="s">
        <v>107</v>
      </c>
      <c r="F68" s="76" t="s">
        <v>82</v>
      </c>
      <c r="G68" s="76" t="s">
        <v>38</v>
      </c>
      <c r="H68" s="76" t="s">
        <v>133</v>
      </c>
      <c r="I68" s="76"/>
      <c r="J68" s="76"/>
      <c r="K68" s="76"/>
      <c r="L68" s="76"/>
      <c r="M68" s="76" t="s">
        <v>114</v>
      </c>
      <c r="N68" s="76" t="s">
        <v>115</v>
      </c>
      <c r="O68" s="76" t="s">
        <v>39</v>
      </c>
      <c r="P68" s="72" t="s">
        <v>211</v>
      </c>
      <c r="Q68" s="71">
        <v>1500000000</v>
      </c>
      <c r="R68" s="71">
        <v>0</v>
      </c>
      <c r="S68" s="71">
        <v>0</v>
      </c>
      <c r="T68" s="71">
        <v>1500000000</v>
      </c>
      <c r="U68" s="71">
        <v>0</v>
      </c>
      <c r="V68" s="71">
        <v>782290797</v>
      </c>
      <c r="W68" s="71">
        <v>717709203</v>
      </c>
      <c r="X68" s="71">
        <v>763336560</v>
      </c>
      <c r="Y68" s="71">
        <v>32948011</v>
      </c>
      <c r="Z68" s="71">
        <v>32948011</v>
      </c>
      <c r="AA68" s="71">
        <v>32948011</v>
      </c>
    </row>
    <row r="69" spans="1:27" ht="33.75" x14ac:dyDescent="0.25">
      <c r="A69" s="76" t="s">
        <v>138</v>
      </c>
      <c r="B69" s="72" t="s">
        <v>139</v>
      </c>
      <c r="C69" s="77" t="s">
        <v>34</v>
      </c>
      <c r="D69" s="76" t="s">
        <v>35</v>
      </c>
      <c r="E69" s="76" t="s">
        <v>36</v>
      </c>
      <c r="F69" s="76" t="s">
        <v>36</v>
      </c>
      <c r="G69" s="76" t="s">
        <v>36</v>
      </c>
      <c r="H69" s="76"/>
      <c r="I69" s="76"/>
      <c r="J69" s="76"/>
      <c r="K69" s="76"/>
      <c r="L69" s="76"/>
      <c r="M69" s="76" t="s">
        <v>37</v>
      </c>
      <c r="N69" s="76" t="s">
        <v>38</v>
      </c>
      <c r="O69" s="76" t="s">
        <v>39</v>
      </c>
      <c r="P69" s="72" t="s">
        <v>40</v>
      </c>
      <c r="Q69" s="71">
        <v>871529820260</v>
      </c>
      <c r="R69" s="71">
        <v>0</v>
      </c>
      <c r="S69" s="71">
        <v>0</v>
      </c>
      <c r="T69" s="71">
        <v>871529820260</v>
      </c>
      <c r="U69" s="71">
        <v>0</v>
      </c>
      <c r="V69" s="71">
        <v>109996741456</v>
      </c>
      <c r="W69" s="71">
        <v>761533078804</v>
      </c>
      <c r="X69" s="71">
        <v>109708606268</v>
      </c>
      <c r="Y69" s="71">
        <v>109459243444</v>
      </c>
      <c r="Z69" s="71">
        <v>109459243444</v>
      </c>
      <c r="AA69" s="71">
        <v>109459243444</v>
      </c>
    </row>
    <row r="70" spans="1:27" ht="33.75" x14ac:dyDescent="0.25">
      <c r="A70" s="76" t="s">
        <v>138</v>
      </c>
      <c r="B70" s="72" t="s">
        <v>139</v>
      </c>
      <c r="C70" s="77" t="s">
        <v>41</v>
      </c>
      <c r="D70" s="76" t="s">
        <v>35</v>
      </c>
      <c r="E70" s="76" t="s">
        <v>36</v>
      </c>
      <c r="F70" s="76" t="s">
        <v>36</v>
      </c>
      <c r="G70" s="76" t="s">
        <v>42</v>
      </c>
      <c r="H70" s="76"/>
      <c r="I70" s="76"/>
      <c r="J70" s="76"/>
      <c r="K70" s="76"/>
      <c r="L70" s="76"/>
      <c r="M70" s="76" t="s">
        <v>37</v>
      </c>
      <c r="N70" s="76" t="s">
        <v>38</v>
      </c>
      <c r="O70" s="76" t="s">
        <v>39</v>
      </c>
      <c r="P70" s="72" t="s">
        <v>43</v>
      </c>
      <c r="Q70" s="71">
        <v>398086922537</v>
      </c>
      <c r="R70" s="71">
        <v>0</v>
      </c>
      <c r="S70" s="71">
        <v>0</v>
      </c>
      <c r="T70" s="71">
        <v>398086922537</v>
      </c>
      <c r="U70" s="71">
        <v>0</v>
      </c>
      <c r="V70" s="71">
        <v>58003481285</v>
      </c>
      <c r="W70" s="71">
        <v>340083441252</v>
      </c>
      <c r="X70" s="71">
        <v>57740638685</v>
      </c>
      <c r="Y70" s="71">
        <v>57740638685</v>
      </c>
      <c r="Z70" s="71">
        <v>57740638685</v>
      </c>
      <c r="AA70" s="71">
        <v>55220914139</v>
      </c>
    </row>
    <row r="71" spans="1:27" ht="33.75" x14ac:dyDescent="0.25">
      <c r="A71" s="76" t="s">
        <v>138</v>
      </c>
      <c r="B71" s="72" t="s">
        <v>139</v>
      </c>
      <c r="C71" s="77" t="s">
        <v>44</v>
      </c>
      <c r="D71" s="76" t="s">
        <v>35</v>
      </c>
      <c r="E71" s="76" t="s">
        <v>36</v>
      </c>
      <c r="F71" s="76" t="s">
        <v>36</v>
      </c>
      <c r="G71" s="76" t="s">
        <v>45</v>
      </c>
      <c r="H71" s="76"/>
      <c r="I71" s="76"/>
      <c r="J71" s="76"/>
      <c r="K71" s="76"/>
      <c r="L71" s="76"/>
      <c r="M71" s="76" t="s">
        <v>37</v>
      </c>
      <c r="N71" s="76" t="s">
        <v>38</v>
      </c>
      <c r="O71" s="76" t="s">
        <v>39</v>
      </c>
      <c r="P71" s="72" t="s">
        <v>46</v>
      </c>
      <c r="Q71" s="71">
        <v>313241438211</v>
      </c>
      <c r="R71" s="71">
        <v>0</v>
      </c>
      <c r="S71" s="71">
        <v>0</v>
      </c>
      <c r="T71" s="71">
        <v>313241438211</v>
      </c>
      <c r="U71" s="71">
        <v>0</v>
      </c>
      <c r="V71" s="71">
        <v>41890116258.510002</v>
      </c>
      <c r="W71" s="71">
        <v>271351321952.48999</v>
      </c>
      <c r="X71" s="71">
        <v>40429005384.800003</v>
      </c>
      <c r="Y71" s="71">
        <v>40078509753</v>
      </c>
      <c r="Z71" s="71">
        <v>40078509753</v>
      </c>
      <c r="AA71" s="71">
        <v>35676432206</v>
      </c>
    </row>
    <row r="72" spans="1:27" ht="33.75" x14ac:dyDescent="0.25">
      <c r="A72" s="76" t="s">
        <v>138</v>
      </c>
      <c r="B72" s="72" t="s">
        <v>139</v>
      </c>
      <c r="C72" s="77" t="s">
        <v>116</v>
      </c>
      <c r="D72" s="76" t="s">
        <v>35</v>
      </c>
      <c r="E72" s="76" t="s">
        <v>36</v>
      </c>
      <c r="F72" s="76" t="s">
        <v>36</v>
      </c>
      <c r="G72" s="76" t="s">
        <v>48</v>
      </c>
      <c r="H72" s="76"/>
      <c r="I72" s="76"/>
      <c r="J72" s="76"/>
      <c r="K72" s="76"/>
      <c r="L72" s="76"/>
      <c r="M72" s="76" t="s">
        <v>37</v>
      </c>
      <c r="N72" s="76" t="s">
        <v>38</v>
      </c>
      <c r="O72" s="76" t="s">
        <v>39</v>
      </c>
      <c r="P72" s="72" t="s">
        <v>49</v>
      </c>
      <c r="Q72" s="71">
        <v>50621318992</v>
      </c>
      <c r="R72" s="71">
        <v>0</v>
      </c>
      <c r="S72" s="71">
        <v>0</v>
      </c>
      <c r="T72" s="71">
        <v>50621318992</v>
      </c>
      <c r="U72" s="71">
        <v>50621318992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</row>
    <row r="73" spans="1:27" ht="33.75" x14ac:dyDescent="0.25">
      <c r="A73" s="76" t="s">
        <v>138</v>
      </c>
      <c r="B73" s="72" t="s">
        <v>139</v>
      </c>
      <c r="C73" s="77" t="s">
        <v>51</v>
      </c>
      <c r="D73" s="76" t="s">
        <v>35</v>
      </c>
      <c r="E73" s="76" t="s">
        <v>42</v>
      </c>
      <c r="F73" s="76"/>
      <c r="G73" s="76"/>
      <c r="H73" s="76"/>
      <c r="I73" s="76"/>
      <c r="J73" s="76"/>
      <c r="K73" s="76"/>
      <c r="L73" s="76"/>
      <c r="M73" s="76" t="s">
        <v>37</v>
      </c>
      <c r="N73" s="76" t="s">
        <v>38</v>
      </c>
      <c r="O73" s="76" t="s">
        <v>39</v>
      </c>
      <c r="P73" s="72" t="s">
        <v>52</v>
      </c>
      <c r="Q73" s="71">
        <v>270074400000</v>
      </c>
      <c r="R73" s="71">
        <v>0</v>
      </c>
      <c r="S73" s="71">
        <v>0</v>
      </c>
      <c r="T73" s="71">
        <v>270074400000</v>
      </c>
      <c r="U73" s="71">
        <v>0</v>
      </c>
      <c r="V73" s="71">
        <v>209062236915.62</v>
      </c>
      <c r="W73" s="71">
        <v>61012163084.379997</v>
      </c>
      <c r="X73" s="71">
        <v>46232261335.300003</v>
      </c>
      <c r="Y73" s="71">
        <v>22668156064.599998</v>
      </c>
      <c r="Z73" s="71">
        <v>22641964023.599998</v>
      </c>
      <c r="AA73" s="71">
        <v>22605281281.599998</v>
      </c>
    </row>
    <row r="74" spans="1:27" ht="33.75" x14ac:dyDescent="0.25">
      <c r="A74" s="76" t="s">
        <v>138</v>
      </c>
      <c r="B74" s="72" t="s">
        <v>139</v>
      </c>
      <c r="C74" s="77" t="s">
        <v>51</v>
      </c>
      <c r="D74" s="76" t="s">
        <v>35</v>
      </c>
      <c r="E74" s="76" t="s">
        <v>42</v>
      </c>
      <c r="F74" s="76"/>
      <c r="G74" s="76"/>
      <c r="H74" s="76"/>
      <c r="I74" s="76"/>
      <c r="J74" s="76"/>
      <c r="K74" s="76"/>
      <c r="L74" s="76"/>
      <c r="M74" s="76" t="s">
        <v>114</v>
      </c>
      <c r="N74" s="76" t="s">
        <v>115</v>
      </c>
      <c r="O74" s="76" t="s">
        <v>39</v>
      </c>
      <c r="P74" s="72" t="s">
        <v>52</v>
      </c>
      <c r="Q74" s="71">
        <v>65200000</v>
      </c>
      <c r="R74" s="71">
        <v>0</v>
      </c>
      <c r="S74" s="71">
        <v>0</v>
      </c>
      <c r="T74" s="71">
        <v>65200000</v>
      </c>
      <c r="U74" s="71">
        <v>0</v>
      </c>
      <c r="V74" s="71">
        <v>65200000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</row>
    <row r="75" spans="1:27" ht="33.75" x14ac:dyDescent="0.25">
      <c r="A75" s="76" t="s">
        <v>138</v>
      </c>
      <c r="B75" s="72" t="s">
        <v>139</v>
      </c>
      <c r="C75" s="77" t="s">
        <v>51</v>
      </c>
      <c r="D75" s="76" t="s">
        <v>35</v>
      </c>
      <c r="E75" s="76" t="s">
        <v>42</v>
      </c>
      <c r="F75" s="76"/>
      <c r="G75" s="76"/>
      <c r="H75" s="76"/>
      <c r="I75" s="76"/>
      <c r="J75" s="76"/>
      <c r="K75" s="76"/>
      <c r="L75" s="76"/>
      <c r="M75" s="76" t="s">
        <v>114</v>
      </c>
      <c r="N75" s="76" t="s">
        <v>120</v>
      </c>
      <c r="O75" s="76" t="s">
        <v>39</v>
      </c>
      <c r="P75" s="72" t="s">
        <v>52</v>
      </c>
      <c r="Q75" s="71">
        <v>5619947000</v>
      </c>
      <c r="R75" s="71">
        <v>0</v>
      </c>
      <c r="S75" s="71">
        <v>0</v>
      </c>
      <c r="T75" s="71">
        <v>5619947000</v>
      </c>
      <c r="U75" s="71">
        <v>0</v>
      </c>
      <c r="V75" s="71">
        <v>2033987823</v>
      </c>
      <c r="W75" s="71">
        <v>3585959177</v>
      </c>
      <c r="X75" s="71">
        <v>120356234</v>
      </c>
      <c r="Y75" s="71">
        <v>1907720</v>
      </c>
      <c r="Z75" s="71">
        <v>0</v>
      </c>
      <c r="AA75" s="71">
        <v>0</v>
      </c>
    </row>
    <row r="76" spans="1:27" ht="33.75" x14ac:dyDescent="0.25">
      <c r="A76" s="76" t="s">
        <v>138</v>
      </c>
      <c r="B76" s="72" t="s">
        <v>139</v>
      </c>
      <c r="C76" s="77" t="s">
        <v>140</v>
      </c>
      <c r="D76" s="76" t="s">
        <v>35</v>
      </c>
      <c r="E76" s="76" t="s">
        <v>45</v>
      </c>
      <c r="F76" s="76" t="s">
        <v>45</v>
      </c>
      <c r="G76" s="76" t="s">
        <v>36</v>
      </c>
      <c r="H76" s="76" t="s">
        <v>141</v>
      </c>
      <c r="I76" s="76"/>
      <c r="J76" s="76"/>
      <c r="K76" s="76"/>
      <c r="L76" s="76"/>
      <c r="M76" s="76" t="s">
        <v>37</v>
      </c>
      <c r="N76" s="76" t="s">
        <v>38</v>
      </c>
      <c r="O76" s="76" t="s">
        <v>39</v>
      </c>
      <c r="P76" s="72" t="s">
        <v>142</v>
      </c>
      <c r="Q76" s="71">
        <v>74657700000</v>
      </c>
      <c r="R76" s="71">
        <v>0</v>
      </c>
      <c r="S76" s="71">
        <v>0</v>
      </c>
      <c r="T76" s="71">
        <v>74657700000</v>
      </c>
      <c r="U76" s="71">
        <v>12000000000</v>
      </c>
      <c r="V76" s="71">
        <v>55727448257.959999</v>
      </c>
      <c r="W76" s="71">
        <v>6930251742.04</v>
      </c>
      <c r="X76" s="71">
        <v>963321226</v>
      </c>
      <c r="Y76" s="71">
        <v>0</v>
      </c>
      <c r="Z76" s="71">
        <v>0</v>
      </c>
      <c r="AA76" s="71">
        <v>0</v>
      </c>
    </row>
    <row r="77" spans="1:27" ht="33.75" x14ac:dyDescent="0.25">
      <c r="A77" s="76" t="s">
        <v>138</v>
      </c>
      <c r="B77" s="72" t="s">
        <v>139</v>
      </c>
      <c r="C77" s="77" t="s">
        <v>140</v>
      </c>
      <c r="D77" s="76" t="s">
        <v>35</v>
      </c>
      <c r="E77" s="76" t="s">
        <v>45</v>
      </c>
      <c r="F77" s="76" t="s">
        <v>45</v>
      </c>
      <c r="G77" s="76" t="s">
        <v>36</v>
      </c>
      <c r="H77" s="76" t="s">
        <v>141</v>
      </c>
      <c r="I77" s="76"/>
      <c r="J77" s="76"/>
      <c r="K77" s="76"/>
      <c r="L77" s="76"/>
      <c r="M77" s="76" t="s">
        <v>114</v>
      </c>
      <c r="N77" s="76" t="s">
        <v>120</v>
      </c>
      <c r="O77" s="76" t="s">
        <v>39</v>
      </c>
      <c r="P77" s="72" t="s">
        <v>142</v>
      </c>
      <c r="Q77" s="71">
        <v>4750809000</v>
      </c>
      <c r="R77" s="71">
        <v>0</v>
      </c>
      <c r="S77" s="71">
        <v>0</v>
      </c>
      <c r="T77" s="71">
        <v>4750809000</v>
      </c>
      <c r="U77" s="71">
        <v>0</v>
      </c>
      <c r="V77" s="71">
        <v>370899620</v>
      </c>
      <c r="W77" s="71">
        <v>4379909380</v>
      </c>
      <c r="X77" s="71">
        <v>0</v>
      </c>
      <c r="Y77" s="71">
        <v>0</v>
      </c>
      <c r="Z77" s="71">
        <v>0</v>
      </c>
      <c r="AA77" s="71">
        <v>0</v>
      </c>
    </row>
    <row r="78" spans="1:27" ht="45" x14ac:dyDescent="0.25">
      <c r="A78" s="76" t="s">
        <v>138</v>
      </c>
      <c r="B78" s="72" t="s">
        <v>139</v>
      </c>
      <c r="C78" s="77" t="s">
        <v>143</v>
      </c>
      <c r="D78" s="76" t="s">
        <v>35</v>
      </c>
      <c r="E78" s="76" t="s">
        <v>45</v>
      </c>
      <c r="F78" s="76" t="s">
        <v>45</v>
      </c>
      <c r="G78" s="76" t="s">
        <v>36</v>
      </c>
      <c r="H78" s="76" t="s">
        <v>144</v>
      </c>
      <c r="I78" s="76"/>
      <c r="J78" s="76"/>
      <c r="K78" s="76"/>
      <c r="L78" s="76"/>
      <c r="M78" s="76" t="s">
        <v>37</v>
      </c>
      <c r="N78" s="76" t="s">
        <v>38</v>
      </c>
      <c r="O78" s="76" t="s">
        <v>39</v>
      </c>
      <c r="P78" s="72" t="s">
        <v>145</v>
      </c>
      <c r="Q78" s="71">
        <v>7512800000</v>
      </c>
      <c r="R78" s="71">
        <v>0</v>
      </c>
      <c r="S78" s="71">
        <v>0</v>
      </c>
      <c r="T78" s="71">
        <v>7512800000</v>
      </c>
      <c r="U78" s="71">
        <v>0</v>
      </c>
      <c r="V78" s="71">
        <v>7317566638</v>
      </c>
      <c r="W78" s="71">
        <v>195233362</v>
      </c>
      <c r="X78" s="71">
        <v>109007595</v>
      </c>
      <c r="Y78" s="71">
        <v>0</v>
      </c>
      <c r="Z78" s="71">
        <v>0</v>
      </c>
      <c r="AA78" s="71">
        <v>0</v>
      </c>
    </row>
    <row r="79" spans="1:27" ht="33.75" x14ac:dyDescent="0.25">
      <c r="A79" s="76" t="s">
        <v>138</v>
      </c>
      <c r="B79" s="72" t="s">
        <v>139</v>
      </c>
      <c r="C79" s="77" t="s">
        <v>146</v>
      </c>
      <c r="D79" s="76" t="s">
        <v>35</v>
      </c>
      <c r="E79" s="76" t="s">
        <v>45</v>
      </c>
      <c r="F79" s="76" t="s">
        <v>45</v>
      </c>
      <c r="G79" s="76" t="s">
        <v>36</v>
      </c>
      <c r="H79" s="76" t="s">
        <v>147</v>
      </c>
      <c r="I79" s="76"/>
      <c r="J79" s="76"/>
      <c r="K79" s="76"/>
      <c r="L79" s="76"/>
      <c r="M79" s="76" t="s">
        <v>37</v>
      </c>
      <c r="N79" s="76" t="s">
        <v>38</v>
      </c>
      <c r="O79" s="76" t="s">
        <v>39</v>
      </c>
      <c r="P79" s="72" t="s">
        <v>148</v>
      </c>
      <c r="Q79" s="71">
        <v>170800000</v>
      </c>
      <c r="R79" s="71">
        <v>0</v>
      </c>
      <c r="S79" s="71">
        <v>0</v>
      </c>
      <c r="T79" s="71">
        <v>170800000</v>
      </c>
      <c r="U79" s="71">
        <v>0</v>
      </c>
      <c r="V79" s="71">
        <v>145800000</v>
      </c>
      <c r="W79" s="71">
        <v>25000000</v>
      </c>
      <c r="X79" s="71">
        <v>0</v>
      </c>
      <c r="Y79" s="71">
        <v>0</v>
      </c>
      <c r="Z79" s="71">
        <v>0</v>
      </c>
      <c r="AA79" s="71">
        <v>0</v>
      </c>
    </row>
    <row r="80" spans="1:27" ht="33.75" x14ac:dyDescent="0.25">
      <c r="A80" s="76" t="s">
        <v>138</v>
      </c>
      <c r="B80" s="72" t="s">
        <v>139</v>
      </c>
      <c r="C80" s="77" t="s">
        <v>69</v>
      </c>
      <c r="D80" s="76" t="s">
        <v>35</v>
      </c>
      <c r="E80" s="76" t="s">
        <v>45</v>
      </c>
      <c r="F80" s="76" t="s">
        <v>48</v>
      </c>
      <c r="G80" s="76" t="s">
        <v>42</v>
      </c>
      <c r="H80" s="76" t="s">
        <v>67</v>
      </c>
      <c r="I80" s="76"/>
      <c r="J80" s="76"/>
      <c r="K80" s="76"/>
      <c r="L80" s="76"/>
      <c r="M80" s="76" t="s">
        <v>37</v>
      </c>
      <c r="N80" s="76" t="s">
        <v>38</v>
      </c>
      <c r="O80" s="76" t="s">
        <v>39</v>
      </c>
      <c r="P80" s="72" t="s">
        <v>70</v>
      </c>
      <c r="Q80" s="71">
        <v>3573500000</v>
      </c>
      <c r="R80" s="71">
        <v>0</v>
      </c>
      <c r="S80" s="71">
        <v>0</v>
      </c>
      <c r="T80" s="71">
        <v>3573500000</v>
      </c>
      <c r="U80" s="71">
        <v>0</v>
      </c>
      <c r="V80" s="71">
        <v>1602780338</v>
      </c>
      <c r="W80" s="71">
        <v>1970719662</v>
      </c>
      <c r="X80" s="71">
        <v>1602780338</v>
      </c>
      <c r="Y80" s="71">
        <v>1602062749</v>
      </c>
      <c r="Z80" s="71">
        <v>1602062749</v>
      </c>
      <c r="AA80" s="71">
        <v>1602062749</v>
      </c>
    </row>
    <row r="81" spans="1:27" ht="33.75" x14ac:dyDescent="0.25">
      <c r="A81" s="76" t="s">
        <v>138</v>
      </c>
      <c r="B81" s="72" t="s">
        <v>139</v>
      </c>
      <c r="C81" s="77" t="s">
        <v>149</v>
      </c>
      <c r="D81" s="76" t="s">
        <v>35</v>
      </c>
      <c r="E81" s="76" t="s">
        <v>45</v>
      </c>
      <c r="F81" s="76" t="s">
        <v>48</v>
      </c>
      <c r="G81" s="76" t="s">
        <v>42</v>
      </c>
      <c r="H81" s="76" t="s">
        <v>150</v>
      </c>
      <c r="I81" s="76"/>
      <c r="J81" s="76"/>
      <c r="K81" s="76"/>
      <c r="L81" s="76"/>
      <c r="M81" s="76" t="s">
        <v>37</v>
      </c>
      <c r="N81" s="76" t="s">
        <v>38</v>
      </c>
      <c r="O81" s="76" t="s">
        <v>39</v>
      </c>
      <c r="P81" s="72" t="s">
        <v>151</v>
      </c>
      <c r="Q81" s="71">
        <v>315900000</v>
      </c>
      <c r="R81" s="71">
        <v>0</v>
      </c>
      <c r="S81" s="71">
        <v>0</v>
      </c>
      <c r="T81" s="71">
        <v>315900000</v>
      </c>
      <c r="U81" s="71">
        <v>0</v>
      </c>
      <c r="V81" s="71">
        <v>0</v>
      </c>
      <c r="W81" s="71">
        <v>315900000</v>
      </c>
      <c r="X81" s="71">
        <v>0</v>
      </c>
      <c r="Y81" s="71">
        <v>0</v>
      </c>
      <c r="Z81" s="71">
        <v>0</v>
      </c>
      <c r="AA81" s="71">
        <v>0</v>
      </c>
    </row>
    <row r="82" spans="1:27" ht="33.75" x14ac:dyDescent="0.25">
      <c r="A82" s="76" t="s">
        <v>138</v>
      </c>
      <c r="B82" s="72" t="s">
        <v>139</v>
      </c>
      <c r="C82" s="77" t="s">
        <v>71</v>
      </c>
      <c r="D82" s="76" t="s">
        <v>35</v>
      </c>
      <c r="E82" s="76" t="s">
        <v>45</v>
      </c>
      <c r="F82" s="76" t="s">
        <v>38</v>
      </c>
      <c r="G82" s="76"/>
      <c r="H82" s="76"/>
      <c r="I82" s="76"/>
      <c r="J82" s="76"/>
      <c r="K82" s="76"/>
      <c r="L82" s="76"/>
      <c r="M82" s="76" t="s">
        <v>37</v>
      </c>
      <c r="N82" s="76" t="s">
        <v>38</v>
      </c>
      <c r="O82" s="76" t="s">
        <v>39</v>
      </c>
      <c r="P82" s="72" t="s">
        <v>72</v>
      </c>
      <c r="Q82" s="71">
        <v>43000000000</v>
      </c>
      <c r="R82" s="71">
        <v>0</v>
      </c>
      <c r="S82" s="71">
        <v>0</v>
      </c>
      <c r="T82" s="71">
        <v>43000000000</v>
      </c>
      <c r="U82" s="71">
        <v>0</v>
      </c>
      <c r="V82" s="71">
        <v>11075867516.540001</v>
      </c>
      <c r="W82" s="71">
        <v>31924132483.459999</v>
      </c>
      <c r="X82" s="71">
        <v>9723069518</v>
      </c>
      <c r="Y82" s="71">
        <v>4978264367</v>
      </c>
      <c r="Z82" s="71">
        <v>4978264367</v>
      </c>
      <c r="AA82" s="71">
        <v>4978264367</v>
      </c>
    </row>
    <row r="83" spans="1:27" ht="33.75" x14ac:dyDescent="0.25">
      <c r="A83" s="76" t="s">
        <v>138</v>
      </c>
      <c r="B83" s="72" t="s">
        <v>139</v>
      </c>
      <c r="C83" s="77" t="s">
        <v>152</v>
      </c>
      <c r="D83" s="76" t="s">
        <v>35</v>
      </c>
      <c r="E83" s="76" t="s">
        <v>153</v>
      </c>
      <c r="F83" s="76"/>
      <c r="G83" s="76"/>
      <c r="H83" s="76"/>
      <c r="I83" s="76"/>
      <c r="J83" s="76"/>
      <c r="K83" s="76"/>
      <c r="L83" s="76"/>
      <c r="M83" s="76" t="s">
        <v>114</v>
      </c>
      <c r="N83" s="76" t="s">
        <v>120</v>
      </c>
      <c r="O83" s="76" t="s">
        <v>39</v>
      </c>
      <c r="P83" s="72" t="s">
        <v>154</v>
      </c>
      <c r="Q83" s="71">
        <v>103317712000</v>
      </c>
      <c r="R83" s="71">
        <v>0</v>
      </c>
      <c r="S83" s="71">
        <v>0</v>
      </c>
      <c r="T83" s="71">
        <v>103317712000</v>
      </c>
      <c r="U83" s="71">
        <v>0</v>
      </c>
      <c r="V83" s="71">
        <v>71748038478.300003</v>
      </c>
      <c r="W83" s="71">
        <v>31569673521.700001</v>
      </c>
      <c r="X83" s="71">
        <v>30259596282.720001</v>
      </c>
      <c r="Y83" s="71">
        <v>2404576084.0599999</v>
      </c>
      <c r="Z83" s="71">
        <v>4200850</v>
      </c>
      <c r="AA83" s="71">
        <v>0</v>
      </c>
    </row>
    <row r="84" spans="1:27" ht="33.75" x14ac:dyDescent="0.25">
      <c r="A84" s="76" t="s">
        <v>138</v>
      </c>
      <c r="B84" s="72" t="s">
        <v>139</v>
      </c>
      <c r="C84" s="77" t="s">
        <v>73</v>
      </c>
      <c r="D84" s="76" t="s">
        <v>35</v>
      </c>
      <c r="E84" s="76" t="s">
        <v>74</v>
      </c>
      <c r="F84" s="76" t="s">
        <v>36</v>
      </c>
      <c r="G84" s="76"/>
      <c r="H84" s="76"/>
      <c r="I84" s="76"/>
      <c r="J84" s="76"/>
      <c r="K84" s="76"/>
      <c r="L84" s="76"/>
      <c r="M84" s="76" t="s">
        <v>37</v>
      </c>
      <c r="N84" s="76" t="s">
        <v>38</v>
      </c>
      <c r="O84" s="76" t="s">
        <v>39</v>
      </c>
      <c r="P84" s="72" t="s">
        <v>75</v>
      </c>
      <c r="Q84" s="71">
        <v>11337552000</v>
      </c>
      <c r="R84" s="71">
        <v>0</v>
      </c>
      <c r="S84" s="71">
        <v>0</v>
      </c>
      <c r="T84" s="71">
        <v>11337552000</v>
      </c>
      <c r="U84" s="71">
        <v>0</v>
      </c>
      <c r="V84" s="71">
        <v>5769146910</v>
      </c>
      <c r="W84" s="71">
        <v>5568405090</v>
      </c>
      <c r="X84" s="71">
        <v>5139487446</v>
      </c>
      <c r="Y84" s="71">
        <v>3698023119</v>
      </c>
      <c r="Z84" s="71">
        <v>3698023119</v>
      </c>
      <c r="AA84" s="71">
        <v>3647912416</v>
      </c>
    </row>
    <row r="85" spans="1:27" ht="33.75" x14ac:dyDescent="0.25">
      <c r="A85" s="76" t="s">
        <v>138</v>
      </c>
      <c r="B85" s="72" t="s">
        <v>139</v>
      </c>
      <c r="C85" s="77" t="s">
        <v>76</v>
      </c>
      <c r="D85" s="76" t="s">
        <v>35</v>
      </c>
      <c r="E85" s="76" t="s">
        <v>74</v>
      </c>
      <c r="F85" s="76" t="s">
        <v>45</v>
      </c>
      <c r="G85" s="76"/>
      <c r="H85" s="76"/>
      <c r="I85" s="76"/>
      <c r="J85" s="76"/>
      <c r="K85" s="76"/>
      <c r="L85" s="76"/>
      <c r="M85" s="76" t="s">
        <v>37</v>
      </c>
      <c r="N85" s="76" t="s">
        <v>38</v>
      </c>
      <c r="O85" s="76" t="s">
        <v>39</v>
      </c>
      <c r="P85" s="72" t="s">
        <v>77</v>
      </c>
      <c r="Q85" s="71">
        <v>374100000</v>
      </c>
      <c r="R85" s="71">
        <v>0</v>
      </c>
      <c r="S85" s="71">
        <v>0</v>
      </c>
      <c r="T85" s="71">
        <v>374100000</v>
      </c>
      <c r="U85" s="71">
        <v>0</v>
      </c>
      <c r="V85" s="71">
        <v>207141636</v>
      </c>
      <c r="W85" s="71">
        <v>166958364</v>
      </c>
      <c r="X85" s="71">
        <v>27141636</v>
      </c>
      <c r="Y85" s="71">
        <v>26985961</v>
      </c>
      <c r="Z85" s="71">
        <v>26985961</v>
      </c>
      <c r="AA85" s="71">
        <v>26985961</v>
      </c>
    </row>
    <row r="86" spans="1:27" ht="33.75" x14ac:dyDescent="0.25">
      <c r="A86" s="76" t="s">
        <v>138</v>
      </c>
      <c r="B86" s="72" t="s">
        <v>139</v>
      </c>
      <c r="C86" s="77" t="s">
        <v>78</v>
      </c>
      <c r="D86" s="76" t="s">
        <v>35</v>
      </c>
      <c r="E86" s="76" t="s">
        <v>74</v>
      </c>
      <c r="F86" s="76" t="s">
        <v>48</v>
      </c>
      <c r="G86" s="76" t="s">
        <v>36</v>
      </c>
      <c r="H86" s="76"/>
      <c r="I86" s="76"/>
      <c r="J86" s="76"/>
      <c r="K86" s="76"/>
      <c r="L86" s="76"/>
      <c r="M86" s="76" t="s">
        <v>37</v>
      </c>
      <c r="N86" s="76" t="s">
        <v>53</v>
      </c>
      <c r="O86" s="76" t="s">
        <v>54</v>
      </c>
      <c r="P86" s="72" t="s">
        <v>79</v>
      </c>
      <c r="Q86" s="71">
        <v>4118800000</v>
      </c>
      <c r="R86" s="71">
        <v>0</v>
      </c>
      <c r="S86" s="71">
        <v>0</v>
      </c>
      <c r="T86" s="71">
        <v>4118800000</v>
      </c>
      <c r="U86" s="71">
        <v>0</v>
      </c>
      <c r="V86" s="71">
        <v>0</v>
      </c>
      <c r="W86" s="71">
        <v>4118800000</v>
      </c>
      <c r="X86" s="71">
        <v>0</v>
      </c>
      <c r="Y86" s="71">
        <v>0</v>
      </c>
      <c r="Z86" s="71">
        <v>0</v>
      </c>
      <c r="AA86" s="71">
        <v>0</v>
      </c>
    </row>
    <row r="87" spans="1:27" ht="33.75" x14ac:dyDescent="0.25">
      <c r="A87" s="76" t="s">
        <v>138</v>
      </c>
      <c r="B87" s="72" t="s">
        <v>139</v>
      </c>
      <c r="C87" s="77" t="s">
        <v>155</v>
      </c>
      <c r="D87" s="76" t="s">
        <v>35</v>
      </c>
      <c r="E87" s="76" t="s">
        <v>74</v>
      </c>
      <c r="F87" s="76" t="s">
        <v>48</v>
      </c>
      <c r="G87" s="76" t="s">
        <v>45</v>
      </c>
      <c r="H87" s="76"/>
      <c r="I87" s="76"/>
      <c r="J87" s="76"/>
      <c r="K87" s="76"/>
      <c r="L87" s="76"/>
      <c r="M87" s="76" t="s">
        <v>37</v>
      </c>
      <c r="N87" s="76" t="s">
        <v>38</v>
      </c>
      <c r="O87" s="76" t="s">
        <v>39</v>
      </c>
      <c r="P87" s="72" t="s">
        <v>156</v>
      </c>
      <c r="Q87" s="71">
        <v>51600000</v>
      </c>
      <c r="R87" s="71">
        <v>0</v>
      </c>
      <c r="S87" s="71">
        <v>0</v>
      </c>
      <c r="T87" s="71">
        <v>51600000</v>
      </c>
      <c r="U87" s="71">
        <v>0</v>
      </c>
      <c r="V87" s="71">
        <v>0</v>
      </c>
      <c r="W87" s="71">
        <v>51600000</v>
      </c>
      <c r="X87" s="71">
        <v>0</v>
      </c>
      <c r="Y87" s="71">
        <v>0</v>
      </c>
      <c r="Z87" s="71">
        <v>0</v>
      </c>
      <c r="AA87" s="71">
        <v>0</v>
      </c>
    </row>
    <row r="88" spans="1:27" ht="33.75" x14ac:dyDescent="0.25">
      <c r="A88" s="76" t="s">
        <v>138</v>
      </c>
      <c r="B88" s="72" t="s">
        <v>139</v>
      </c>
      <c r="C88" s="77" t="s">
        <v>157</v>
      </c>
      <c r="D88" s="76" t="s">
        <v>35</v>
      </c>
      <c r="E88" s="76" t="s">
        <v>74</v>
      </c>
      <c r="F88" s="76" t="s">
        <v>153</v>
      </c>
      <c r="G88" s="76"/>
      <c r="H88" s="76"/>
      <c r="I88" s="76"/>
      <c r="J88" s="76"/>
      <c r="K88" s="76"/>
      <c r="L88" s="76"/>
      <c r="M88" s="76" t="s">
        <v>37</v>
      </c>
      <c r="N88" s="76" t="s">
        <v>38</v>
      </c>
      <c r="O88" s="76" t="s">
        <v>39</v>
      </c>
      <c r="P88" s="72" t="s">
        <v>158</v>
      </c>
      <c r="Q88" s="71">
        <v>373400000</v>
      </c>
      <c r="R88" s="71">
        <v>0</v>
      </c>
      <c r="S88" s="71">
        <v>0</v>
      </c>
      <c r="T88" s="71">
        <v>373400000</v>
      </c>
      <c r="U88" s="71">
        <v>0</v>
      </c>
      <c r="V88" s="71">
        <v>0</v>
      </c>
      <c r="W88" s="71">
        <v>373400000</v>
      </c>
      <c r="X88" s="71">
        <v>0</v>
      </c>
      <c r="Y88" s="71">
        <v>0</v>
      </c>
      <c r="Z88" s="71">
        <v>0</v>
      </c>
      <c r="AA88" s="71">
        <v>0</v>
      </c>
    </row>
    <row r="89" spans="1:27" ht="101.25" x14ac:dyDescent="0.25">
      <c r="A89" s="76" t="s">
        <v>138</v>
      </c>
      <c r="B89" s="72" t="s">
        <v>139</v>
      </c>
      <c r="C89" s="77" t="s">
        <v>240</v>
      </c>
      <c r="D89" s="76" t="s">
        <v>80</v>
      </c>
      <c r="E89" s="76" t="s">
        <v>159</v>
      </c>
      <c r="F89" s="76" t="s">
        <v>82</v>
      </c>
      <c r="G89" s="76" t="s">
        <v>53</v>
      </c>
      <c r="H89" s="76" t="s">
        <v>241</v>
      </c>
      <c r="I89" s="76"/>
      <c r="J89" s="76"/>
      <c r="K89" s="76"/>
      <c r="L89" s="76"/>
      <c r="M89" s="76" t="s">
        <v>37</v>
      </c>
      <c r="N89" s="76" t="s">
        <v>38</v>
      </c>
      <c r="O89" s="76" t="s">
        <v>39</v>
      </c>
      <c r="P89" s="72" t="s">
        <v>242</v>
      </c>
      <c r="Q89" s="71">
        <v>1315000000</v>
      </c>
      <c r="R89" s="71">
        <v>0</v>
      </c>
      <c r="S89" s="71">
        <v>0</v>
      </c>
      <c r="T89" s="71">
        <v>1315000000</v>
      </c>
      <c r="U89" s="71">
        <v>0</v>
      </c>
      <c r="V89" s="71">
        <v>0</v>
      </c>
      <c r="W89" s="71">
        <v>1315000000</v>
      </c>
      <c r="X89" s="71">
        <v>0</v>
      </c>
      <c r="Y89" s="71">
        <v>0</v>
      </c>
      <c r="Z89" s="71">
        <v>0</v>
      </c>
      <c r="AA89" s="71">
        <v>0</v>
      </c>
    </row>
    <row r="90" spans="1:27" ht="101.25" x14ac:dyDescent="0.25">
      <c r="A90" s="76" t="s">
        <v>138</v>
      </c>
      <c r="B90" s="72" t="s">
        <v>139</v>
      </c>
      <c r="C90" s="77" t="s">
        <v>243</v>
      </c>
      <c r="D90" s="76" t="s">
        <v>80</v>
      </c>
      <c r="E90" s="76" t="s">
        <v>159</v>
      </c>
      <c r="F90" s="76" t="s">
        <v>82</v>
      </c>
      <c r="G90" s="76" t="s">
        <v>161</v>
      </c>
      <c r="H90" s="76" t="s">
        <v>241</v>
      </c>
      <c r="I90" s="76"/>
      <c r="J90" s="76"/>
      <c r="K90" s="76"/>
      <c r="L90" s="76"/>
      <c r="M90" s="76" t="s">
        <v>37</v>
      </c>
      <c r="N90" s="76" t="s">
        <v>38</v>
      </c>
      <c r="O90" s="76" t="s">
        <v>39</v>
      </c>
      <c r="P90" s="72" t="s">
        <v>242</v>
      </c>
      <c r="Q90" s="71">
        <v>2500000000</v>
      </c>
      <c r="R90" s="71">
        <v>0</v>
      </c>
      <c r="S90" s="71">
        <v>0</v>
      </c>
      <c r="T90" s="71">
        <v>2500000000</v>
      </c>
      <c r="U90" s="71">
        <v>0</v>
      </c>
      <c r="V90" s="71">
        <v>0</v>
      </c>
      <c r="W90" s="71">
        <v>2500000000</v>
      </c>
      <c r="X90" s="71">
        <v>0</v>
      </c>
      <c r="Y90" s="71">
        <v>0</v>
      </c>
      <c r="Z90" s="71">
        <v>0</v>
      </c>
      <c r="AA90" s="71">
        <v>0</v>
      </c>
    </row>
    <row r="91" spans="1:27" ht="101.25" x14ac:dyDescent="0.25">
      <c r="A91" s="76" t="s">
        <v>138</v>
      </c>
      <c r="B91" s="72" t="s">
        <v>139</v>
      </c>
      <c r="C91" s="77" t="s">
        <v>244</v>
      </c>
      <c r="D91" s="76" t="s">
        <v>80</v>
      </c>
      <c r="E91" s="76" t="s">
        <v>107</v>
      </c>
      <c r="F91" s="76" t="s">
        <v>82</v>
      </c>
      <c r="G91" s="76" t="s">
        <v>108</v>
      </c>
      <c r="H91" s="76" t="s">
        <v>241</v>
      </c>
      <c r="I91" s="76"/>
      <c r="J91" s="76"/>
      <c r="K91" s="76"/>
      <c r="L91" s="76"/>
      <c r="M91" s="76" t="s">
        <v>37</v>
      </c>
      <c r="N91" s="76" t="s">
        <v>38</v>
      </c>
      <c r="O91" s="76" t="s">
        <v>39</v>
      </c>
      <c r="P91" s="72" t="s">
        <v>242</v>
      </c>
      <c r="Q91" s="71">
        <v>2617700000</v>
      </c>
      <c r="R91" s="71">
        <v>0</v>
      </c>
      <c r="S91" s="71">
        <v>0</v>
      </c>
      <c r="T91" s="71">
        <v>2617700000</v>
      </c>
      <c r="U91" s="71">
        <v>0</v>
      </c>
      <c r="V91" s="71">
        <v>0</v>
      </c>
      <c r="W91" s="71">
        <v>2617700000</v>
      </c>
      <c r="X91" s="71">
        <v>0</v>
      </c>
      <c r="Y91" s="71">
        <v>0</v>
      </c>
      <c r="Z91" s="71">
        <v>0</v>
      </c>
      <c r="AA91" s="71">
        <v>0</v>
      </c>
    </row>
    <row r="92" spans="1:27" ht="45" x14ac:dyDescent="0.25">
      <c r="A92" s="76" t="s">
        <v>164</v>
      </c>
      <c r="B92" s="72" t="s">
        <v>165</v>
      </c>
      <c r="C92" s="77" t="s">
        <v>34</v>
      </c>
      <c r="D92" s="76" t="s">
        <v>35</v>
      </c>
      <c r="E92" s="76" t="s">
        <v>36</v>
      </c>
      <c r="F92" s="76" t="s">
        <v>36</v>
      </c>
      <c r="G92" s="76" t="s">
        <v>36</v>
      </c>
      <c r="H92" s="76"/>
      <c r="I92" s="76"/>
      <c r="J92" s="76"/>
      <c r="K92" s="76"/>
      <c r="L92" s="76"/>
      <c r="M92" s="76" t="s">
        <v>37</v>
      </c>
      <c r="N92" s="76" t="s">
        <v>38</v>
      </c>
      <c r="O92" s="76" t="s">
        <v>39</v>
      </c>
      <c r="P92" s="72" t="s">
        <v>40</v>
      </c>
      <c r="Q92" s="71">
        <v>40005200000</v>
      </c>
      <c r="R92" s="71">
        <v>0</v>
      </c>
      <c r="S92" s="71">
        <v>0</v>
      </c>
      <c r="T92" s="71">
        <v>40005200000</v>
      </c>
      <c r="U92" s="71">
        <v>0</v>
      </c>
      <c r="V92" s="71">
        <v>40005200000</v>
      </c>
      <c r="W92" s="71">
        <v>0</v>
      </c>
      <c r="X92" s="71">
        <v>4898420062</v>
      </c>
      <c r="Y92" s="71">
        <v>4898420062</v>
      </c>
      <c r="Z92" s="71">
        <v>4898420062</v>
      </c>
      <c r="AA92" s="71">
        <v>4898420062</v>
      </c>
    </row>
    <row r="93" spans="1:27" ht="45" x14ac:dyDescent="0.25">
      <c r="A93" s="76" t="s">
        <v>164</v>
      </c>
      <c r="B93" s="72" t="s">
        <v>165</v>
      </c>
      <c r="C93" s="77" t="s">
        <v>41</v>
      </c>
      <c r="D93" s="76" t="s">
        <v>35</v>
      </c>
      <c r="E93" s="76" t="s">
        <v>36</v>
      </c>
      <c r="F93" s="76" t="s">
        <v>36</v>
      </c>
      <c r="G93" s="76" t="s">
        <v>42</v>
      </c>
      <c r="H93" s="76"/>
      <c r="I93" s="76"/>
      <c r="J93" s="76"/>
      <c r="K93" s="76"/>
      <c r="L93" s="76"/>
      <c r="M93" s="76" t="s">
        <v>37</v>
      </c>
      <c r="N93" s="76" t="s">
        <v>38</v>
      </c>
      <c r="O93" s="76" t="s">
        <v>39</v>
      </c>
      <c r="P93" s="72" t="s">
        <v>43</v>
      </c>
      <c r="Q93" s="71">
        <v>13920200000</v>
      </c>
      <c r="R93" s="71">
        <v>0</v>
      </c>
      <c r="S93" s="71">
        <v>0</v>
      </c>
      <c r="T93" s="71">
        <v>13920200000</v>
      </c>
      <c r="U93" s="71">
        <v>0</v>
      </c>
      <c r="V93" s="71">
        <v>13920200000</v>
      </c>
      <c r="W93" s="71">
        <v>0</v>
      </c>
      <c r="X93" s="71">
        <v>2074516218.6500001</v>
      </c>
      <c r="Y93" s="71">
        <v>2074516218.6500001</v>
      </c>
      <c r="Z93" s="71">
        <v>1988597547.6500001</v>
      </c>
      <c r="AA93" s="71">
        <v>1988597547.6500001</v>
      </c>
    </row>
    <row r="94" spans="1:27" ht="45" x14ac:dyDescent="0.25">
      <c r="A94" s="76" t="s">
        <v>164</v>
      </c>
      <c r="B94" s="72" t="s">
        <v>165</v>
      </c>
      <c r="C94" s="77" t="s">
        <v>44</v>
      </c>
      <c r="D94" s="76" t="s">
        <v>35</v>
      </c>
      <c r="E94" s="76" t="s">
        <v>36</v>
      </c>
      <c r="F94" s="76" t="s">
        <v>36</v>
      </c>
      <c r="G94" s="76" t="s">
        <v>45</v>
      </c>
      <c r="H94" s="76"/>
      <c r="I94" s="76"/>
      <c r="J94" s="76"/>
      <c r="K94" s="76"/>
      <c r="L94" s="76"/>
      <c r="M94" s="76" t="s">
        <v>37</v>
      </c>
      <c r="N94" s="76" t="s">
        <v>38</v>
      </c>
      <c r="O94" s="76" t="s">
        <v>39</v>
      </c>
      <c r="P94" s="72" t="s">
        <v>46</v>
      </c>
      <c r="Q94" s="71">
        <v>4461400000</v>
      </c>
      <c r="R94" s="71">
        <v>0</v>
      </c>
      <c r="S94" s="71">
        <v>0</v>
      </c>
      <c r="T94" s="71">
        <v>4461400000</v>
      </c>
      <c r="U94" s="71">
        <v>0</v>
      </c>
      <c r="V94" s="71">
        <v>4461400000</v>
      </c>
      <c r="W94" s="71">
        <v>0</v>
      </c>
      <c r="X94" s="71">
        <v>274569952</v>
      </c>
      <c r="Y94" s="71">
        <v>274569952</v>
      </c>
      <c r="Z94" s="71">
        <v>274569952</v>
      </c>
      <c r="AA94" s="71">
        <v>274569952</v>
      </c>
    </row>
    <row r="95" spans="1:27" ht="45" x14ac:dyDescent="0.25">
      <c r="A95" s="76" t="s">
        <v>164</v>
      </c>
      <c r="B95" s="72" t="s">
        <v>165</v>
      </c>
      <c r="C95" s="77" t="s">
        <v>116</v>
      </c>
      <c r="D95" s="76" t="s">
        <v>35</v>
      </c>
      <c r="E95" s="76" t="s">
        <v>36</v>
      </c>
      <c r="F95" s="76" t="s">
        <v>36</v>
      </c>
      <c r="G95" s="76" t="s">
        <v>48</v>
      </c>
      <c r="H95" s="76"/>
      <c r="I95" s="76"/>
      <c r="J95" s="76"/>
      <c r="K95" s="76"/>
      <c r="L95" s="76"/>
      <c r="M95" s="76" t="s">
        <v>37</v>
      </c>
      <c r="N95" s="76" t="s">
        <v>38</v>
      </c>
      <c r="O95" s="76" t="s">
        <v>39</v>
      </c>
      <c r="P95" s="72" t="s">
        <v>49</v>
      </c>
      <c r="Q95" s="71">
        <v>8294500000</v>
      </c>
      <c r="R95" s="71">
        <v>0</v>
      </c>
      <c r="S95" s="71">
        <v>0</v>
      </c>
      <c r="T95" s="71">
        <v>8294500000</v>
      </c>
      <c r="U95" s="71">
        <v>8294500000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</row>
    <row r="96" spans="1:27" ht="45" x14ac:dyDescent="0.25">
      <c r="A96" s="76" t="s">
        <v>164</v>
      </c>
      <c r="B96" s="72" t="s">
        <v>165</v>
      </c>
      <c r="C96" s="77" t="s">
        <v>51</v>
      </c>
      <c r="D96" s="76" t="s">
        <v>35</v>
      </c>
      <c r="E96" s="76" t="s">
        <v>42</v>
      </c>
      <c r="F96" s="76"/>
      <c r="G96" s="76"/>
      <c r="H96" s="76"/>
      <c r="I96" s="76"/>
      <c r="J96" s="76"/>
      <c r="K96" s="76"/>
      <c r="L96" s="76"/>
      <c r="M96" s="76" t="s">
        <v>37</v>
      </c>
      <c r="N96" s="76" t="s">
        <v>38</v>
      </c>
      <c r="O96" s="76" t="s">
        <v>39</v>
      </c>
      <c r="P96" s="72" t="s">
        <v>52</v>
      </c>
      <c r="Q96" s="71">
        <v>18832000000</v>
      </c>
      <c r="R96" s="71">
        <v>0</v>
      </c>
      <c r="S96" s="71">
        <v>0</v>
      </c>
      <c r="T96" s="71">
        <v>18832000000</v>
      </c>
      <c r="U96" s="71">
        <v>0</v>
      </c>
      <c r="V96" s="71">
        <v>18817003206</v>
      </c>
      <c r="W96" s="71">
        <v>14996794</v>
      </c>
      <c r="X96" s="71">
        <v>12290995979.860001</v>
      </c>
      <c r="Y96" s="71">
        <v>959890628.75</v>
      </c>
      <c r="Z96" s="71">
        <v>959890628.75</v>
      </c>
      <c r="AA96" s="71">
        <v>956490628.75</v>
      </c>
    </row>
    <row r="97" spans="1:27" ht="45" x14ac:dyDescent="0.25">
      <c r="A97" s="76" t="s">
        <v>164</v>
      </c>
      <c r="B97" s="72" t="s">
        <v>165</v>
      </c>
      <c r="C97" s="77" t="s">
        <v>166</v>
      </c>
      <c r="D97" s="76" t="s">
        <v>35</v>
      </c>
      <c r="E97" s="76" t="s">
        <v>45</v>
      </c>
      <c r="F97" s="76" t="s">
        <v>45</v>
      </c>
      <c r="G97" s="76" t="s">
        <v>36</v>
      </c>
      <c r="H97" s="76" t="s">
        <v>167</v>
      </c>
      <c r="I97" s="76"/>
      <c r="J97" s="76"/>
      <c r="K97" s="76"/>
      <c r="L97" s="76"/>
      <c r="M97" s="76" t="s">
        <v>37</v>
      </c>
      <c r="N97" s="76" t="s">
        <v>38</v>
      </c>
      <c r="O97" s="76" t="s">
        <v>39</v>
      </c>
      <c r="P97" s="72" t="s">
        <v>168</v>
      </c>
      <c r="Q97" s="71">
        <v>51736700000</v>
      </c>
      <c r="R97" s="71">
        <v>0</v>
      </c>
      <c r="S97" s="71">
        <v>0</v>
      </c>
      <c r="T97" s="71">
        <v>51736700000</v>
      </c>
      <c r="U97" s="71">
        <v>0</v>
      </c>
      <c r="V97" s="71">
        <v>51736700000</v>
      </c>
      <c r="W97" s="71">
        <v>0</v>
      </c>
      <c r="X97" s="71">
        <v>3669775366</v>
      </c>
      <c r="Y97" s="71">
        <v>838712005.10000002</v>
      </c>
      <c r="Z97" s="71">
        <v>838712005.10000002</v>
      </c>
      <c r="AA97" s="71">
        <v>838712005.10000002</v>
      </c>
    </row>
    <row r="98" spans="1:27" ht="45" x14ac:dyDescent="0.25">
      <c r="A98" s="76" t="s">
        <v>164</v>
      </c>
      <c r="B98" s="72" t="s">
        <v>165</v>
      </c>
      <c r="C98" s="77" t="s">
        <v>63</v>
      </c>
      <c r="D98" s="76" t="s">
        <v>35</v>
      </c>
      <c r="E98" s="76" t="s">
        <v>45</v>
      </c>
      <c r="F98" s="76" t="s">
        <v>45</v>
      </c>
      <c r="G98" s="76" t="s">
        <v>36</v>
      </c>
      <c r="H98" s="76" t="s">
        <v>64</v>
      </c>
      <c r="I98" s="76"/>
      <c r="J98" s="76"/>
      <c r="K98" s="76"/>
      <c r="L98" s="76"/>
      <c r="M98" s="76" t="s">
        <v>37</v>
      </c>
      <c r="N98" s="76" t="s">
        <v>38</v>
      </c>
      <c r="O98" s="76" t="s">
        <v>39</v>
      </c>
      <c r="P98" s="72" t="s">
        <v>65</v>
      </c>
      <c r="Q98" s="71">
        <v>5000000000</v>
      </c>
      <c r="R98" s="71">
        <v>0</v>
      </c>
      <c r="S98" s="71">
        <v>0</v>
      </c>
      <c r="T98" s="71">
        <v>5000000000</v>
      </c>
      <c r="U98" s="71">
        <v>5000000000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</row>
    <row r="99" spans="1:27" ht="45" x14ac:dyDescent="0.25">
      <c r="A99" s="76" t="s">
        <v>164</v>
      </c>
      <c r="B99" s="72" t="s">
        <v>165</v>
      </c>
      <c r="C99" s="77" t="s">
        <v>69</v>
      </c>
      <c r="D99" s="76" t="s">
        <v>35</v>
      </c>
      <c r="E99" s="76" t="s">
        <v>45</v>
      </c>
      <c r="F99" s="76" t="s">
        <v>48</v>
      </c>
      <c r="G99" s="76" t="s">
        <v>42</v>
      </c>
      <c r="H99" s="76" t="s">
        <v>67</v>
      </c>
      <c r="I99" s="76"/>
      <c r="J99" s="76"/>
      <c r="K99" s="76"/>
      <c r="L99" s="76"/>
      <c r="M99" s="76" t="s">
        <v>37</v>
      </c>
      <c r="N99" s="76" t="s">
        <v>38</v>
      </c>
      <c r="O99" s="76" t="s">
        <v>39</v>
      </c>
      <c r="P99" s="72" t="s">
        <v>70</v>
      </c>
      <c r="Q99" s="71">
        <v>262700000</v>
      </c>
      <c r="R99" s="71">
        <v>0</v>
      </c>
      <c r="S99" s="71">
        <v>0</v>
      </c>
      <c r="T99" s="71">
        <v>262700000</v>
      </c>
      <c r="U99" s="71">
        <v>0</v>
      </c>
      <c r="V99" s="71">
        <v>262700000</v>
      </c>
      <c r="W99" s="71">
        <v>0</v>
      </c>
      <c r="X99" s="71">
        <v>4894588</v>
      </c>
      <c r="Y99" s="71">
        <v>4894588</v>
      </c>
      <c r="Z99" s="71">
        <v>4894588</v>
      </c>
      <c r="AA99" s="71">
        <v>4894588</v>
      </c>
    </row>
    <row r="100" spans="1:27" ht="45" x14ac:dyDescent="0.25">
      <c r="A100" s="76" t="s">
        <v>164</v>
      </c>
      <c r="B100" s="72" t="s">
        <v>165</v>
      </c>
      <c r="C100" s="77" t="s">
        <v>71</v>
      </c>
      <c r="D100" s="76" t="s">
        <v>35</v>
      </c>
      <c r="E100" s="76" t="s">
        <v>45</v>
      </c>
      <c r="F100" s="76" t="s">
        <v>38</v>
      </c>
      <c r="G100" s="76"/>
      <c r="H100" s="76"/>
      <c r="I100" s="76"/>
      <c r="J100" s="76"/>
      <c r="K100" s="76"/>
      <c r="L100" s="76"/>
      <c r="M100" s="76" t="s">
        <v>37</v>
      </c>
      <c r="N100" s="76" t="s">
        <v>38</v>
      </c>
      <c r="O100" s="76" t="s">
        <v>39</v>
      </c>
      <c r="P100" s="72" t="s">
        <v>72</v>
      </c>
      <c r="Q100" s="71">
        <v>108800000</v>
      </c>
      <c r="R100" s="71">
        <v>0</v>
      </c>
      <c r="S100" s="71">
        <v>0</v>
      </c>
      <c r="T100" s="71">
        <v>108800000</v>
      </c>
      <c r="U100" s="71">
        <v>0</v>
      </c>
      <c r="V100" s="71">
        <v>0</v>
      </c>
      <c r="W100" s="71">
        <v>108800000</v>
      </c>
      <c r="X100" s="71">
        <v>0</v>
      </c>
      <c r="Y100" s="71">
        <v>0</v>
      </c>
      <c r="Z100" s="71">
        <v>0</v>
      </c>
      <c r="AA100" s="71">
        <v>0</v>
      </c>
    </row>
    <row r="101" spans="1:27" ht="45" x14ac:dyDescent="0.25">
      <c r="A101" s="76" t="s">
        <v>164</v>
      </c>
      <c r="B101" s="72" t="s">
        <v>165</v>
      </c>
      <c r="C101" s="77" t="s">
        <v>78</v>
      </c>
      <c r="D101" s="76" t="s">
        <v>35</v>
      </c>
      <c r="E101" s="76" t="s">
        <v>74</v>
      </c>
      <c r="F101" s="76" t="s">
        <v>48</v>
      </c>
      <c r="G101" s="76" t="s">
        <v>36</v>
      </c>
      <c r="H101" s="76"/>
      <c r="I101" s="76"/>
      <c r="J101" s="76"/>
      <c r="K101" s="76"/>
      <c r="L101" s="76"/>
      <c r="M101" s="76" t="s">
        <v>37</v>
      </c>
      <c r="N101" s="76" t="s">
        <v>53</v>
      </c>
      <c r="O101" s="76" t="s">
        <v>54</v>
      </c>
      <c r="P101" s="72" t="s">
        <v>79</v>
      </c>
      <c r="Q101" s="71">
        <v>299100000</v>
      </c>
      <c r="R101" s="71">
        <v>0</v>
      </c>
      <c r="S101" s="71">
        <v>0</v>
      </c>
      <c r="T101" s="71">
        <v>299100000</v>
      </c>
      <c r="U101" s="71">
        <v>0</v>
      </c>
      <c r="V101" s="71">
        <v>299100000</v>
      </c>
      <c r="W101" s="71">
        <v>0</v>
      </c>
      <c r="X101" s="71">
        <v>0</v>
      </c>
      <c r="Y101" s="71">
        <v>0</v>
      </c>
      <c r="Z101" s="71">
        <v>0</v>
      </c>
      <c r="AA101" s="71">
        <v>0</v>
      </c>
    </row>
    <row r="102" spans="1:27" ht="45" x14ac:dyDescent="0.25">
      <c r="A102" s="76" t="s">
        <v>164</v>
      </c>
      <c r="B102" s="72" t="s">
        <v>165</v>
      </c>
      <c r="C102" s="77" t="s">
        <v>169</v>
      </c>
      <c r="D102" s="76" t="s">
        <v>80</v>
      </c>
      <c r="E102" s="76" t="s">
        <v>170</v>
      </c>
      <c r="F102" s="76" t="s">
        <v>82</v>
      </c>
      <c r="G102" s="76" t="s">
        <v>127</v>
      </c>
      <c r="H102" s="76" t="s">
        <v>171</v>
      </c>
      <c r="I102" s="76"/>
      <c r="J102" s="76"/>
      <c r="K102" s="76"/>
      <c r="L102" s="76"/>
      <c r="M102" s="76" t="s">
        <v>37</v>
      </c>
      <c r="N102" s="76" t="s">
        <v>38</v>
      </c>
      <c r="O102" s="76" t="s">
        <v>39</v>
      </c>
      <c r="P102" s="72" t="s">
        <v>215</v>
      </c>
      <c r="Q102" s="71">
        <v>3713230542</v>
      </c>
      <c r="R102" s="71">
        <v>0</v>
      </c>
      <c r="S102" s="71">
        <v>0</v>
      </c>
      <c r="T102" s="71">
        <v>3713230542</v>
      </c>
      <c r="U102" s="71">
        <v>0</v>
      </c>
      <c r="V102" s="71">
        <v>3713230542</v>
      </c>
      <c r="W102" s="71">
        <v>0</v>
      </c>
      <c r="X102" s="71">
        <v>503391300</v>
      </c>
      <c r="Y102" s="71">
        <v>0</v>
      </c>
      <c r="Z102" s="71">
        <v>0</v>
      </c>
      <c r="AA102" s="71">
        <v>0</v>
      </c>
    </row>
    <row r="103" spans="1:27" ht="45" x14ac:dyDescent="0.25">
      <c r="A103" s="76" t="s">
        <v>164</v>
      </c>
      <c r="B103" s="72" t="s">
        <v>165</v>
      </c>
      <c r="C103" s="77" t="s">
        <v>169</v>
      </c>
      <c r="D103" s="76" t="s">
        <v>80</v>
      </c>
      <c r="E103" s="76" t="s">
        <v>170</v>
      </c>
      <c r="F103" s="76" t="s">
        <v>82</v>
      </c>
      <c r="G103" s="76" t="s">
        <v>127</v>
      </c>
      <c r="H103" s="76" t="s">
        <v>171</v>
      </c>
      <c r="I103" s="76"/>
      <c r="J103" s="76"/>
      <c r="K103" s="76"/>
      <c r="L103" s="76"/>
      <c r="M103" s="76" t="s">
        <v>37</v>
      </c>
      <c r="N103" s="76" t="s">
        <v>84</v>
      </c>
      <c r="O103" s="76" t="s">
        <v>39</v>
      </c>
      <c r="P103" s="72" t="s">
        <v>215</v>
      </c>
      <c r="Q103" s="71">
        <v>8553096458</v>
      </c>
      <c r="R103" s="71">
        <v>0</v>
      </c>
      <c r="S103" s="71">
        <v>0</v>
      </c>
      <c r="T103" s="71">
        <v>8553096458</v>
      </c>
      <c r="U103" s="71">
        <v>0</v>
      </c>
      <c r="V103" s="71">
        <v>8519734791</v>
      </c>
      <c r="W103" s="71">
        <v>33361667</v>
      </c>
      <c r="X103" s="71">
        <v>4858409618</v>
      </c>
      <c r="Y103" s="71">
        <v>39306692</v>
      </c>
      <c r="Z103" s="71">
        <v>39306692</v>
      </c>
      <c r="AA103" s="71">
        <v>39306692</v>
      </c>
    </row>
    <row r="104" spans="1:27" ht="33.75" x14ac:dyDescent="0.25">
      <c r="A104" s="76" t="s">
        <v>172</v>
      </c>
      <c r="B104" s="72" t="s">
        <v>173</v>
      </c>
      <c r="C104" s="77" t="s">
        <v>34</v>
      </c>
      <c r="D104" s="76" t="s">
        <v>35</v>
      </c>
      <c r="E104" s="76" t="s">
        <v>36</v>
      </c>
      <c r="F104" s="76" t="s">
        <v>36</v>
      </c>
      <c r="G104" s="76" t="s">
        <v>36</v>
      </c>
      <c r="H104" s="76"/>
      <c r="I104" s="76"/>
      <c r="J104" s="76"/>
      <c r="K104" s="76"/>
      <c r="L104" s="76"/>
      <c r="M104" s="76" t="s">
        <v>37</v>
      </c>
      <c r="N104" s="76" t="s">
        <v>38</v>
      </c>
      <c r="O104" s="76" t="s">
        <v>39</v>
      </c>
      <c r="P104" s="72" t="s">
        <v>40</v>
      </c>
      <c r="Q104" s="71">
        <v>26719500000</v>
      </c>
      <c r="R104" s="71">
        <v>0</v>
      </c>
      <c r="S104" s="71">
        <v>0</v>
      </c>
      <c r="T104" s="71">
        <v>26719500000</v>
      </c>
      <c r="U104" s="71">
        <v>0</v>
      </c>
      <c r="V104" s="71">
        <v>26719500000</v>
      </c>
      <c r="W104" s="71">
        <v>0</v>
      </c>
      <c r="X104" s="71">
        <v>2422327102</v>
      </c>
      <c r="Y104" s="71">
        <v>2422327102</v>
      </c>
      <c r="Z104" s="71">
        <v>2422327102</v>
      </c>
      <c r="AA104" s="71">
        <v>2422327102</v>
      </c>
    </row>
    <row r="105" spans="1:27" ht="33.75" x14ac:dyDescent="0.25">
      <c r="A105" s="76" t="s">
        <v>172</v>
      </c>
      <c r="B105" s="72" t="s">
        <v>173</v>
      </c>
      <c r="C105" s="77" t="s">
        <v>41</v>
      </c>
      <c r="D105" s="76" t="s">
        <v>35</v>
      </c>
      <c r="E105" s="76" t="s">
        <v>36</v>
      </c>
      <c r="F105" s="76" t="s">
        <v>36</v>
      </c>
      <c r="G105" s="76" t="s">
        <v>42</v>
      </c>
      <c r="H105" s="76"/>
      <c r="I105" s="76"/>
      <c r="J105" s="76"/>
      <c r="K105" s="76"/>
      <c r="L105" s="76"/>
      <c r="M105" s="76" t="s">
        <v>37</v>
      </c>
      <c r="N105" s="76" t="s">
        <v>38</v>
      </c>
      <c r="O105" s="76" t="s">
        <v>39</v>
      </c>
      <c r="P105" s="72" t="s">
        <v>43</v>
      </c>
      <c r="Q105" s="71">
        <v>10828300000</v>
      </c>
      <c r="R105" s="71">
        <v>0</v>
      </c>
      <c r="S105" s="71">
        <v>0</v>
      </c>
      <c r="T105" s="71">
        <v>10828300000</v>
      </c>
      <c r="U105" s="71">
        <v>0</v>
      </c>
      <c r="V105" s="71">
        <v>10828300000</v>
      </c>
      <c r="W105" s="71">
        <v>0</v>
      </c>
      <c r="X105" s="71">
        <v>1012815035</v>
      </c>
      <c r="Y105" s="71">
        <v>1012815035</v>
      </c>
      <c r="Z105" s="71">
        <v>1012815035</v>
      </c>
      <c r="AA105" s="71">
        <v>1012815035</v>
      </c>
    </row>
    <row r="106" spans="1:27" ht="33.75" x14ac:dyDescent="0.25">
      <c r="A106" s="76" t="s">
        <v>172</v>
      </c>
      <c r="B106" s="72" t="s">
        <v>173</v>
      </c>
      <c r="C106" s="77" t="s">
        <v>44</v>
      </c>
      <c r="D106" s="76" t="s">
        <v>35</v>
      </c>
      <c r="E106" s="76" t="s">
        <v>36</v>
      </c>
      <c r="F106" s="76" t="s">
        <v>36</v>
      </c>
      <c r="G106" s="76" t="s">
        <v>45</v>
      </c>
      <c r="H106" s="76"/>
      <c r="I106" s="76"/>
      <c r="J106" s="76"/>
      <c r="K106" s="76"/>
      <c r="L106" s="76"/>
      <c r="M106" s="76" t="s">
        <v>37</v>
      </c>
      <c r="N106" s="76" t="s">
        <v>38</v>
      </c>
      <c r="O106" s="76" t="s">
        <v>39</v>
      </c>
      <c r="P106" s="72" t="s">
        <v>46</v>
      </c>
      <c r="Q106" s="71">
        <v>2644000000</v>
      </c>
      <c r="R106" s="71">
        <v>0</v>
      </c>
      <c r="S106" s="71">
        <v>0</v>
      </c>
      <c r="T106" s="71">
        <v>2644000000</v>
      </c>
      <c r="U106" s="71">
        <v>0</v>
      </c>
      <c r="V106" s="71">
        <v>2643999999</v>
      </c>
      <c r="W106" s="71">
        <v>1</v>
      </c>
      <c r="X106" s="71">
        <v>283301687</v>
      </c>
      <c r="Y106" s="71">
        <v>281718877</v>
      </c>
      <c r="Z106" s="71">
        <v>281718877</v>
      </c>
      <c r="AA106" s="71">
        <v>281718877</v>
      </c>
    </row>
    <row r="107" spans="1:27" ht="33.75" x14ac:dyDescent="0.25">
      <c r="A107" s="76" t="s">
        <v>172</v>
      </c>
      <c r="B107" s="72" t="s">
        <v>173</v>
      </c>
      <c r="C107" s="77" t="s">
        <v>51</v>
      </c>
      <c r="D107" s="76" t="s">
        <v>35</v>
      </c>
      <c r="E107" s="76" t="s">
        <v>42</v>
      </c>
      <c r="F107" s="76"/>
      <c r="G107" s="76"/>
      <c r="H107" s="76"/>
      <c r="I107" s="76"/>
      <c r="J107" s="76"/>
      <c r="K107" s="76"/>
      <c r="L107" s="76"/>
      <c r="M107" s="76" t="s">
        <v>37</v>
      </c>
      <c r="N107" s="76" t="s">
        <v>38</v>
      </c>
      <c r="O107" s="76" t="s">
        <v>39</v>
      </c>
      <c r="P107" s="72" t="s">
        <v>52</v>
      </c>
      <c r="Q107" s="71">
        <v>127526800000</v>
      </c>
      <c r="R107" s="71">
        <v>0</v>
      </c>
      <c r="S107" s="71">
        <v>0</v>
      </c>
      <c r="T107" s="71">
        <v>127526800000</v>
      </c>
      <c r="U107" s="71">
        <v>0</v>
      </c>
      <c r="V107" s="71">
        <v>87146332026.210007</v>
      </c>
      <c r="W107" s="71">
        <v>40380467973.790001</v>
      </c>
      <c r="X107" s="71">
        <v>54359662506.209999</v>
      </c>
      <c r="Y107" s="71">
        <v>955463366</v>
      </c>
      <c r="Z107" s="71">
        <v>954771329</v>
      </c>
      <c r="AA107" s="71">
        <v>954771329</v>
      </c>
    </row>
    <row r="108" spans="1:27" ht="33.75" x14ac:dyDescent="0.25">
      <c r="A108" s="76" t="s">
        <v>172</v>
      </c>
      <c r="B108" s="72" t="s">
        <v>173</v>
      </c>
      <c r="C108" s="77" t="s">
        <v>63</v>
      </c>
      <c r="D108" s="76" t="s">
        <v>35</v>
      </c>
      <c r="E108" s="76" t="s">
        <v>45</v>
      </c>
      <c r="F108" s="76" t="s">
        <v>45</v>
      </c>
      <c r="G108" s="76" t="s">
        <v>36</v>
      </c>
      <c r="H108" s="76" t="s">
        <v>64</v>
      </c>
      <c r="I108" s="76"/>
      <c r="J108" s="76"/>
      <c r="K108" s="76"/>
      <c r="L108" s="76"/>
      <c r="M108" s="76" t="s">
        <v>37</v>
      </c>
      <c r="N108" s="76" t="s">
        <v>38</v>
      </c>
      <c r="O108" s="76" t="s">
        <v>39</v>
      </c>
      <c r="P108" s="72" t="s">
        <v>65</v>
      </c>
      <c r="Q108" s="71">
        <v>50000000000</v>
      </c>
      <c r="R108" s="71">
        <v>0</v>
      </c>
      <c r="S108" s="71">
        <v>0</v>
      </c>
      <c r="T108" s="71">
        <v>50000000000</v>
      </c>
      <c r="U108" s="71">
        <v>50000000000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</row>
    <row r="109" spans="1:27" ht="45" x14ac:dyDescent="0.25">
      <c r="A109" s="76" t="s">
        <v>172</v>
      </c>
      <c r="B109" s="72" t="s">
        <v>173</v>
      </c>
      <c r="C109" s="77" t="s">
        <v>174</v>
      </c>
      <c r="D109" s="76" t="s">
        <v>35</v>
      </c>
      <c r="E109" s="76" t="s">
        <v>45</v>
      </c>
      <c r="F109" s="76" t="s">
        <v>48</v>
      </c>
      <c r="G109" s="76" t="s">
        <v>36</v>
      </c>
      <c r="H109" s="76" t="s">
        <v>175</v>
      </c>
      <c r="I109" s="76"/>
      <c r="J109" s="76"/>
      <c r="K109" s="76"/>
      <c r="L109" s="76"/>
      <c r="M109" s="76" t="s">
        <v>37</v>
      </c>
      <c r="N109" s="76" t="s">
        <v>38</v>
      </c>
      <c r="O109" s="76" t="s">
        <v>39</v>
      </c>
      <c r="P109" s="72" t="s">
        <v>176</v>
      </c>
      <c r="Q109" s="71">
        <v>412868800000</v>
      </c>
      <c r="R109" s="71">
        <v>0</v>
      </c>
      <c r="S109" s="71">
        <v>0</v>
      </c>
      <c r="T109" s="71">
        <v>412868800000</v>
      </c>
      <c r="U109" s="71">
        <v>0</v>
      </c>
      <c r="V109" s="71">
        <v>412868325352.44</v>
      </c>
      <c r="W109" s="71">
        <v>474647.56</v>
      </c>
      <c r="X109" s="71">
        <v>201937525352.44</v>
      </c>
      <c r="Y109" s="71">
        <v>57524000000</v>
      </c>
      <c r="Z109" s="71">
        <v>57524000000</v>
      </c>
      <c r="AA109" s="71">
        <v>57524000000</v>
      </c>
    </row>
    <row r="110" spans="1:27" ht="33.75" x14ac:dyDescent="0.25">
      <c r="A110" s="76" t="s">
        <v>172</v>
      </c>
      <c r="B110" s="72" t="s">
        <v>173</v>
      </c>
      <c r="C110" s="77" t="s">
        <v>177</v>
      </c>
      <c r="D110" s="76" t="s">
        <v>35</v>
      </c>
      <c r="E110" s="76" t="s">
        <v>45</v>
      </c>
      <c r="F110" s="76" t="s">
        <v>48</v>
      </c>
      <c r="G110" s="76" t="s">
        <v>36</v>
      </c>
      <c r="H110" s="76" t="s">
        <v>124</v>
      </c>
      <c r="I110" s="76"/>
      <c r="J110" s="76"/>
      <c r="K110" s="76"/>
      <c r="L110" s="76"/>
      <c r="M110" s="76" t="s">
        <v>37</v>
      </c>
      <c r="N110" s="76" t="s">
        <v>38</v>
      </c>
      <c r="O110" s="76" t="s">
        <v>39</v>
      </c>
      <c r="P110" s="72" t="s">
        <v>178</v>
      </c>
      <c r="Q110" s="71">
        <v>876000000000</v>
      </c>
      <c r="R110" s="71">
        <v>0</v>
      </c>
      <c r="S110" s="71">
        <v>0</v>
      </c>
      <c r="T110" s="71">
        <v>876000000000</v>
      </c>
      <c r="U110" s="71">
        <v>0</v>
      </c>
      <c r="V110" s="71">
        <v>872755365069.43994</v>
      </c>
      <c r="W110" s="71">
        <v>3244634930.5599999</v>
      </c>
      <c r="X110" s="71">
        <v>226790169596.28</v>
      </c>
      <c r="Y110" s="71">
        <v>25823415747.200001</v>
      </c>
      <c r="Z110" s="71">
        <v>0</v>
      </c>
      <c r="AA110" s="71">
        <v>0</v>
      </c>
    </row>
    <row r="111" spans="1:27" ht="33.75" x14ac:dyDescent="0.25">
      <c r="A111" s="76" t="s">
        <v>172</v>
      </c>
      <c r="B111" s="72" t="s">
        <v>173</v>
      </c>
      <c r="C111" s="77" t="s">
        <v>69</v>
      </c>
      <c r="D111" s="76" t="s">
        <v>35</v>
      </c>
      <c r="E111" s="76" t="s">
        <v>45</v>
      </c>
      <c r="F111" s="76" t="s">
        <v>48</v>
      </c>
      <c r="G111" s="76" t="s">
        <v>42</v>
      </c>
      <c r="H111" s="76" t="s">
        <v>67</v>
      </c>
      <c r="I111" s="76"/>
      <c r="J111" s="76"/>
      <c r="K111" s="76"/>
      <c r="L111" s="76"/>
      <c r="M111" s="76" t="s">
        <v>37</v>
      </c>
      <c r="N111" s="76" t="s">
        <v>38</v>
      </c>
      <c r="O111" s="76" t="s">
        <v>39</v>
      </c>
      <c r="P111" s="72" t="s">
        <v>70</v>
      </c>
      <c r="Q111" s="71">
        <v>156000000</v>
      </c>
      <c r="R111" s="71">
        <v>0</v>
      </c>
      <c r="S111" s="71">
        <v>0</v>
      </c>
      <c r="T111" s="71">
        <v>156000000</v>
      </c>
      <c r="U111" s="71">
        <v>0</v>
      </c>
      <c r="V111" s="71">
        <v>156000000</v>
      </c>
      <c r="W111" s="71">
        <v>0</v>
      </c>
      <c r="X111" s="71">
        <v>18546854</v>
      </c>
      <c r="Y111" s="71">
        <v>14519575</v>
      </c>
      <c r="Z111" s="71">
        <v>14519575</v>
      </c>
      <c r="AA111" s="71">
        <v>14519575</v>
      </c>
    </row>
    <row r="112" spans="1:27" ht="33.75" x14ac:dyDescent="0.25">
      <c r="A112" s="76" t="s">
        <v>172</v>
      </c>
      <c r="B112" s="72" t="s">
        <v>173</v>
      </c>
      <c r="C112" s="77" t="s">
        <v>71</v>
      </c>
      <c r="D112" s="76" t="s">
        <v>35</v>
      </c>
      <c r="E112" s="76" t="s">
        <v>45</v>
      </c>
      <c r="F112" s="76" t="s">
        <v>38</v>
      </c>
      <c r="G112" s="76"/>
      <c r="H112" s="76"/>
      <c r="I112" s="76"/>
      <c r="J112" s="76"/>
      <c r="K112" s="76"/>
      <c r="L112" s="76"/>
      <c r="M112" s="76" t="s">
        <v>37</v>
      </c>
      <c r="N112" s="76" t="s">
        <v>38</v>
      </c>
      <c r="O112" s="76" t="s">
        <v>39</v>
      </c>
      <c r="P112" s="72" t="s">
        <v>72</v>
      </c>
      <c r="Q112" s="71">
        <v>11491600000</v>
      </c>
      <c r="R112" s="71">
        <v>0</v>
      </c>
      <c r="S112" s="71">
        <v>0</v>
      </c>
      <c r="T112" s="71">
        <v>11491600000</v>
      </c>
      <c r="U112" s="71">
        <v>0</v>
      </c>
      <c r="V112" s="71">
        <v>0</v>
      </c>
      <c r="W112" s="71">
        <v>11491600000</v>
      </c>
      <c r="X112" s="71">
        <v>0</v>
      </c>
      <c r="Y112" s="71">
        <v>0</v>
      </c>
      <c r="Z112" s="71">
        <v>0</v>
      </c>
      <c r="AA112" s="71">
        <v>0</v>
      </c>
    </row>
    <row r="113" spans="1:27" ht="33.75" x14ac:dyDescent="0.25">
      <c r="A113" s="76" t="s">
        <v>172</v>
      </c>
      <c r="B113" s="72" t="s">
        <v>173</v>
      </c>
      <c r="C113" s="77" t="s">
        <v>73</v>
      </c>
      <c r="D113" s="76" t="s">
        <v>35</v>
      </c>
      <c r="E113" s="76" t="s">
        <v>74</v>
      </c>
      <c r="F113" s="76" t="s">
        <v>36</v>
      </c>
      <c r="G113" s="76"/>
      <c r="H113" s="76"/>
      <c r="I113" s="76"/>
      <c r="J113" s="76"/>
      <c r="K113" s="76"/>
      <c r="L113" s="76"/>
      <c r="M113" s="76" t="s">
        <v>37</v>
      </c>
      <c r="N113" s="76" t="s">
        <v>38</v>
      </c>
      <c r="O113" s="76" t="s">
        <v>39</v>
      </c>
      <c r="P113" s="72" t="s">
        <v>75</v>
      </c>
      <c r="Q113" s="71">
        <v>2500000</v>
      </c>
      <c r="R113" s="71">
        <v>0</v>
      </c>
      <c r="S113" s="71">
        <v>0</v>
      </c>
      <c r="T113" s="71">
        <v>2500000</v>
      </c>
      <c r="U113" s="71">
        <v>0</v>
      </c>
      <c r="V113" s="71">
        <v>0</v>
      </c>
      <c r="W113" s="71">
        <v>2500000</v>
      </c>
      <c r="X113" s="71">
        <v>0</v>
      </c>
      <c r="Y113" s="71">
        <v>0</v>
      </c>
      <c r="Z113" s="71">
        <v>0</v>
      </c>
      <c r="AA113" s="71">
        <v>0</v>
      </c>
    </row>
    <row r="114" spans="1:27" ht="33.75" x14ac:dyDescent="0.25">
      <c r="A114" s="76" t="s">
        <v>172</v>
      </c>
      <c r="B114" s="72" t="s">
        <v>173</v>
      </c>
      <c r="C114" s="77" t="s">
        <v>78</v>
      </c>
      <c r="D114" s="76" t="s">
        <v>35</v>
      </c>
      <c r="E114" s="76" t="s">
        <v>74</v>
      </c>
      <c r="F114" s="76" t="s">
        <v>48</v>
      </c>
      <c r="G114" s="76" t="s">
        <v>36</v>
      </c>
      <c r="H114" s="76"/>
      <c r="I114" s="76"/>
      <c r="J114" s="76"/>
      <c r="K114" s="76"/>
      <c r="L114" s="76"/>
      <c r="M114" s="76" t="s">
        <v>37</v>
      </c>
      <c r="N114" s="76" t="s">
        <v>53</v>
      </c>
      <c r="O114" s="76" t="s">
        <v>54</v>
      </c>
      <c r="P114" s="72" t="s">
        <v>79</v>
      </c>
      <c r="Q114" s="71">
        <v>3585400000</v>
      </c>
      <c r="R114" s="71">
        <v>0</v>
      </c>
      <c r="S114" s="71">
        <v>0</v>
      </c>
      <c r="T114" s="71">
        <v>3585400000</v>
      </c>
      <c r="U114" s="71">
        <v>0</v>
      </c>
      <c r="V114" s="71">
        <v>0</v>
      </c>
      <c r="W114" s="71">
        <v>3585400000</v>
      </c>
      <c r="X114" s="71">
        <v>0</v>
      </c>
      <c r="Y114" s="71">
        <v>0</v>
      </c>
      <c r="Z114" s="71">
        <v>0</v>
      </c>
      <c r="AA114" s="71">
        <v>0</v>
      </c>
    </row>
    <row r="115" spans="1:27" ht="33.75" x14ac:dyDescent="0.25">
      <c r="A115" s="76" t="s">
        <v>172</v>
      </c>
      <c r="B115" s="72" t="s">
        <v>173</v>
      </c>
      <c r="C115" s="77" t="s">
        <v>157</v>
      </c>
      <c r="D115" s="76" t="s">
        <v>35</v>
      </c>
      <c r="E115" s="76" t="s">
        <v>74</v>
      </c>
      <c r="F115" s="76" t="s">
        <v>153</v>
      </c>
      <c r="G115" s="76"/>
      <c r="H115" s="76"/>
      <c r="I115" s="76"/>
      <c r="J115" s="76"/>
      <c r="K115" s="76"/>
      <c r="L115" s="76"/>
      <c r="M115" s="76" t="s">
        <v>37</v>
      </c>
      <c r="N115" s="76" t="s">
        <v>38</v>
      </c>
      <c r="O115" s="76" t="s">
        <v>39</v>
      </c>
      <c r="P115" s="72" t="s">
        <v>158</v>
      </c>
      <c r="Q115" s="71">
        <v>163700000</v>
      </c>
      <c r="R115" s="71">
        <v>0</v>
      </c>
      <c r="S115" s="71">
        <v>0</v>
      </c>
      <c r="T115" s="71">
        <v>163700000</v>
      </c>
      <c r="U115" s="71">
        <v>0</v>
      </c>
      <c r="V115" s="71">
        <v>0</v>
      </c>
      <c r="W115" s="71">
        <v>163700000</v>
      </c>
      <c r="X115" s="71">
        <v>0</v>
      </c>
      <c r="Y115" s="71">
        <v>0</v>
      </c>
      <c r="Z115" s="71">
        <v>0</v>
      </c>
      <c r="AA115" s="71">
        <v>0</v>
      </c>
    </row>
    <row r="116" spans="1:27" ht="56.25" x14ac:dyDescent="0.25">
      <c r="A116" s="76" t="s">
        <v>172</v>
      </c>
      <c r="B116" s="72" t="s">
        <v>173</v>
      </c>
      <c r="C116" s="77" t="s">
        <v>179</v>
      </c>
      <c r="D116" s="76" t="s">
        <v>80</v>
      </c>
      <c r="E116" s="76" t="s">
        <v>159</v>
      </c>
      <c r="F116" s="76" t="s">
        <v>82</v>
      </c>
      <c r="G116" s="76" t="s">
        <v>163</v>
      </c>
      <c r="H116" s="76" t="s">
        <v>162</v>
      </c>
      <c r="I116" s="76"/>
      <c r="J116" s="76"/>
      <c r="K116" s="76"/>
      <c r="L116" s="76"/>
      <c r="M116" s="76" t="s">
        <v>37</v>
      </c>
      <c r="N116" s="76" t="s">
        <v>50</v>
      </c>
      <c r="O116" s="76" t="s">
        <v>39</v>
      </c>
      <c r="P116" s="72" t="s">
        <v>214</v>
      </c>
      <c r="Q116" s="71">
        <v>242164056197</v>
      </c>
      <c r="R116" s="71">
        <v>0</v>
      </c>
      <c r="S116" s="71">
        <v>0</v>
      </c>
      <c r="T116" s="71">
        <v>242164056197</v>
      </c>
      <c r="U116" s="71">
        <v>0</v>
      </c>
      <c r="V116" s="71">
        <v>152196066060.17001</v>
      </c>
      <c r="W116" s="71">
        <v>89967990136.830002</v>
      </c>
      <c r="X116" s="71">
        <v>126731669426.17999</v>
      </c>
      <c r="Y116" s="71">
        <v>0</v>
      </c>
      <c r="Z116" s="71">
        <v>0</v>
      </c>
      <c r="AA116" s="71">
        <v>0</v>
      </c>
    </row>
    <row r="117" spans="1:27" ht="56.25" x14ac:dyDescent="0.25">
      <c r="A117" s="76" t="s">
        <v>172</v>
      </c>
      <c r="B117" s="72" t="s">
        <v>173</v>
      </c>
      <c r="C117" s="77" t="s">
        <v>180</v>
      </c>
      <c r="D117" s="76" t="s">
        <v>80</v>
      </c>
      <c r="E117" s="76" t="s">
        <v>159</v>
      </c>
      <c r="F117" s="76" t="s">
        <v>82</v>
      </c>
      <c r="G117" s="76" t="s">
        <v>108</v>
      </c>
      <c r="H117" s="76" t="s">
        <v>162</v>
      </c>
      <c r="I117" s="76"/>
      <c r="J117" s="76"/>
      <c r="K117" s="76"/>
      <c r="L117" s="76"/>
      <c r="M117" s="76" t="s">
        <v>37</v>
      </c>
      <c r="N117" s="76" t="s">
        <v>50</v>
      </c>
      <c r="O117" s="76" t="s">
        <v>39</v>
      </c>
      <c r="P117" s="72" t="s">
        <v>214</v>
      </c>
      <c r="Q117" s="71">
        <v>144411677545</v>
      </c>
      <c r="R117" s="71">
        <v>0</v>
      </c>
      <c r="S117" s="71">
        <v>0</v>
      </c>
      <c r="T117" s="71">
        <v>144411677545</v>
      </c>
      <c r="U117" s="71">
        <v>0</v>
      </c>
      <c r="V117" s="71">
        <v>39269597501</v>
      </c>
      <c r="W117" s="71">
        <v>105142080044</v>
      </c>
      <c r="X117" s="71">
        <v>2273465202.9000001</v>
      </c>
      <c r="Y117" s="71">
        <v>0</v>
      </c>
      <c r="Z117" s="71">
        <v>0</v>
      </c>
      <c r="AA117" s="71">
        <v>0</v>
      </c>
    </row>
    <row r="118" spans="1:27" ht="56.25" x14ac:dyDescent="0.25">
      <c r="A118" s="76" t="s">
        <v>172</v>
      </c>
      <c r="B118" s="72" t="s">
        <v>173</v>
      </c>
      <c r="C118" s="77" t="s">
        <v>181</v>
      </c>
      <c r="D118" s="76" t="s">
        <v>80</v>
      </c>
      <c r="E118" s="76" t="s">
        <v>159</v>
      </c>
      <c r="F118" s="76" t="s">
        <v>82</v>
      </c>
      <c r="G118" s="76" t="s">
        <v>38</v>
      </c>
      <c r="H118" s="76" t="s">
        <v>162</v>
      </c>
      <c r="I118" s="76"/>
      <c r="J118" s="76"/>
      <c r="K118" s="76"/>
      <c r="L118" s="76"/>
      <c r="M118" s="76" t="s">
        <v>37</v>
      </c>
      <c r="N118" s="76" t="s">
        <v>50</v>
      </c>
      <c r="O118" s="76" t="s">
        <v>39</v>
      </c>
      <c r="P118" s="72" t="s">
        <v>214</v>
      </c>
      <c r="Q118" s="71">
        <v>31274465562</v>
      </c>
      <c r="R118" s="71">
        <v>0</v>
      </c>
      <c r="S118" s="71">
        <v>0</v>
      </c>
      <c r="T118" s="71">
        <v>31274465562</v>
      </c>
      <c r="U118" s="71">
        <v>0</v>
      </c>
      <c r="V118" s="71">
        <v>74593278</v>
      </c>
      <c r="W118" s="71">
        <v>31199872284</v>
      </c>
      <c r="X118" s="71">
        <v>0</v>
      </c>
      <c r="Y118" s="71">
        <v>0</v>
      </c>
      <c r="Z118" s="71">
        <v>0</v>
      </c>
      <c r="AA118" s="71">
        <v>0</v>
      </c>
    </row>
    <row r="119" spans="1:27" x14ac:dyDescent="0.25">
      <c r="A119" s="76" t="s">
        <v>1</v>
      </c>
      <c r="B119" s="72" t="s">
        <v>1</v>
      </c>
      <c r="C119" s="77" t="s">
        <v>1</v>
      </c>
      <c r="D119" s="76" t="s">
        <v>1</v>
      </c>
      <c r="E119" s="76" t="s">
        <v>1</v>
      </c>
      <c r="F119" s="76" t="s">
        <v>1</v>
      </c>
      <c r="G119" s="76" t="s">
        <v>1</v>
      </c>
      <c r="H119" s="76" t="s">
        <v>1</v>
      </c>
      <c r="I119" s="76" t="s">
        <v>1</v>
      </c>
      <c r="J119" s="76" t="s">
        <v>1</v>
      </c>
      <c r="K119" s="76" t="s">
        <v>1</v>
      </c>
      <c r="L119" s="76" t="s">
        <v>1</v>
      </c>
      <c r="M119" s="76" t="s">
        <v>1</v>
      </c>
      <c r="N119" s="76" t="s">
        <v>1</v>
      </c>
      <c r="O119" s="76" t="s">
        <v>1</v>
      </c>
      <c r="P119" s="72" t="s">
        <v>1</v>
      </c>
      <c r="Q119" s="71">
        <v>5520699807859</v>
      </c>
      <c r="R119" s="71">
        <v>0</v>
      </c>
      <c r="S119" s="71">
        <v>0</v>
      </c>
      <c r="T119" s="71">
        <v>5520699807859</v>
      </c>
      <c r="U119" s="71">
        <v>339771318992</v>
      </c>
      <c r="V119" s="71">
        <v>2753443758025.8501</v>
      </c>
      <c r="W119" s="71">
        <v>2427484730841.1499</v>
      </c>
      <c r="X119" s="71">
        <v>1143718245923.8201</v>
      </c>
      <c r="Y119" s="71">
        <v>397495084452.26001</v>
      </c>
      <c r="Z119" s="71">
        <v>365918026621</v>
      </c>
      <c r="AA119" s="71">
        <v>358671242789</v>
      </c>
    </row>
    <row r="120" spans="1:27" x14ac:dyDescent="0.25">
      <c r="A120" s="76" t="s">
        <v>1</v>
      </c>
      <c r="B120" s="81" t="s">
        <v>1</v>
      </c>
      <c r="C120" s="77" t="s">
        <v>1</v>
      </c>
      <c r="D120" s="76" t="s">
        <v>1</v>
      </c>
      <c r="E120" s="76" t="s">
        <v>1</v>
      </c>
      <c r="F120" s="76" t="s">
        <v>1</v>
      </c>
      <c r="G120" s="76" t="s">
        <v>1</v>
      </c>
      <c r="H120" s="76" t="s">
        <v>1</v>
      </c>
      <c r="I120" s="76" t="s">
        <v>1</v>
      </c>
      <c r="J120" s="76" t="s">
        <v>1</v>
      </c>
      <c r="K120" s="76" t="s">
        <v>1</v>
      </c>
      <c r="L120" s="76" t="s">
        <v>1</v>
      </c>
      <c r="M120" s="76" t="s">
        <v>1</v>
      </c>
      <c r="N120" s="76" t="s">
        <v>1</v>
      </c>
      <c r="O120" s="76" t="s">
        <v>1</v>
      </c>
      <c r="P120" s="72" t="s">
        <v>1</v>
      </c>
      <c r="Q120" s="82" t="s">
        <v>1</v>
      </c>
      <c r="R120" s="82" t="s">
        <v>1</v>
      </c>
      <c r="S120" s="82" t="s">
        <v>1</v>
      </c>
      <c r="T120" s="82" t="s">
        <v>1</v>
      </c>
      <c r="U120" s="82" t="s">
        <v>1</v>
      </c>
      <c r="V120" s="82" t="s">
        <v>1</v>
      </c>
      <c r="W120" s="82" t="s">
        <v>1</v>
      </c>
      <c r="X120" s="82" t="s">
        <v>1</v>
      </c>
      <c r="Y120" s="82" t="s">
        <v>1</v>
      </c>
      <c r="Z120" s="82" t="s">
        <v>1</v>
      </c>
      <c r="AA120" s="82" t="s">
        <v>1</v>
      </c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83"/>
      <c r="U121" s="83"/>
      <c r="V121" s="83"/>
      <c r="W121" s="83"/>
      <c r="X121" s="83">
        <v>223263886</v>
      </c>
      <c r="Y121" s="83"/>
      <c r="Z121" s="6"/>
      <c r="AA121" s="6"/>
    </row>
    <row r="122" spans="1:27" x14ac:dyDescent="0.25">
      <c r="A122" s="61"/>
      <c r="B122" s="62"/>
      <c r="C122" s="63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2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84"/>
      <c r="Y123" s="6"/>
      <c r="Z123" s="6"/>
      <c r="AA123" s="6"/>
    </row>
    <row r="124" spans="1:27" x14ac:dyDescent="0.25">
      <c r="A124" s="61"/>
      <c r="B124" s="62"/>
      <c r="C124" s="63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2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x14ac:dyDescent="0.25">
      <c r="A125" s="61"/>
      <c r="B125" s="62"/>
      <c r="C125" s="63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2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x14ac:dyDescent="0.25">
      <c r="A126" s="61"/>
      <c r="B126" s="62"/>
      <c r="C126" s="63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2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x14ac:dyDescent="0.25">
      <c r="A127" s="61"/>
      <c r="B127" s="62"/>
      <c r="C127" s="63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2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x14ac:dyDescent="0.25">
      <c r="A128" s="61"/>
      <c r="B128" s="70"/>
      <c r="C128" s="63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2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</row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="56" zoomScaleNormal="56" zoomScaleSheetLayoutView="84" workbookViewId="0">
      <selection activeCell="O12" sqref="O12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4.57031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31.140625" customWidth="1"/>
    <col min="9" max="9" width="15.7109375" customWidth="1"/>
    <col min="10" max="10" width="2.42578125" customWidth="1"/>
  </cols>
  <sheetData>
    <row r="6" spans="2:9" ht="24" x14ac:dyDescent="0.35">
      <c r="D6" s="85" t="s">
        <v>245</v>
      </c>
      <c r="E6" s="85"/>
      <c r="F6" s="85"/>
      <c r="G6" s="85"/>
      <c r="H6" s="85"/>
      <c r="I6" s="85"/>
    </row>
    <row r="10" spans="2:9" s="11" customFormat="1" ht="27.75" customHeight="1" x14ac:dyDescent="0.35">
      <c r="B10" s="86" t="s">
        <v>182</v>
      </c>
      <c r="C10" s="86"/>
      <c r="D10" s="86"/>
      <c r="E10" s="86"/>
      <c r="F10" s="86"/>
      <c r="G10" s="86"/>
      <c r="H10" s="86"/>
      <c r="I10" s="86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189</v>
      </c>
      <c r="C14" s="51">
        <f>+C15+C16+C17+C18+C19</f>
        <v>4713408320000</v>
      </c>
      <c r="D14" s="51">
        <f>+D15+D16+D17+D18+D19</f>
        <v>941242908048.52991</v>
      </c>
      <c r="E14" s="15">
        <f>+D14/C14</f>
        <v>0.19969475253281896</v>
      </c>
      <c r="F14" s="45">
        <f>+F15+F16+F17+F18+F19</f>
        <v>386644770309.04999</v>
      </c>
      <c r="G14" s="15">
        <f>+F14/C14</f>
        <v>8.2030824418167531E-2</v>
      </c>
      <c r="H14" s="45">
        <f>+H15+H16+H17+H18+H19</f>
        <v>347822893043.79004</v>
      </c>
      <c r="I14" s="15">
        <f>+H14/C14</f>
        <v>7.3794347832735627E-2</v>
      </c>
    </row>
    <row r="15" spans="2:9" ht="18" customHeight="1" x14ac:dyDescent="0.3">
      <c r="B15" s="19" t="s">
        <v>190</v>
      </c>
      <c r="C15" s="67">
        <f t="shared" ref="C15:D17" si="0">+C37+C60+C82+C104+C124</f>
        <v>2036233400000</v>
      </c>
      <c r="D15" s="52">
        <f t="shared" si="0"/>
        <v>253996754607.44998</v>
      </c>
      <c r="E15" s="21">
        <f>+D15/C15</f>
        <v>0.12473852683462022</v>
      </c>
      <c r="F15" s="46">
        <f>+F37+F60+F82+F104+F124</f>
        <v>253388287410.64999</v>
      </c>
      <c r="G15" s="21">
        <f t="shared" ref="G15:G19" si="1">+F15/C15</f>
        <v>0.12443970686791112</v>
      </c>
      <c r="H15" s="46">
        <f>+H37+H60+H82+H104+H124</f>
        <v>242970055346.64999</v>
      </c>
      <c r="I15" s="22">
        <f t="shared" ref="I15:I19" si="2">+H15/C15</f>
        <v>0.11932328354237288</v>
      </c>
    </row>
    <row r="16" spans="2:9" ht="18" customHeight="1" x14ac:dyDescent="0.3">
      <c r="B16" s="23" t="s">
        <v>191</v>
      </c>
      <c r="C16" s="68">
        <f t="shared" si="0"/>
        <v>590787547000</v>
      </c>
      <c r="D16" s="53">
        <f t="shared" si="0"/>
        <v>192698483731.17001</v>
      </c>
      <c r="E16" s="25">
        <f t="shared" ref="E16:E17" si="3">+D16/C16</f>
        <v>0.32617221657715478</v>
      </c>
      <c r="F16" s="47">
        <f>+F38+F61+F83+F105+F125</f>
        <v>30020278517.57</v>
      </c>
      <c r="G16" s="25">
        <f t="shared" si="1"/>
        <v>5.0814000176564317E-2</v>
      </c>
      <c r="H16" s="47">
        <f>+H38+H61+H83+H105+H125</f>
        <v>29921550812.57</v>
      </c>
      <c r="I16" s="26">
        <f>+H16/C16</f>
        <v>5.0646888148727344E-2</v>
      </c>
    </row>
    <row r="17" spans="2:9" ht="18" customHeight="1" x14ac:dyDescent="0.3">
      <c r="B17" s="23" t="s">
        <v>192</v>
      </c>
      <c r="C17" s="68">
        <f t="shared" si="0"/>
        <v>1957023809000</v>
      </c>
      <c r="D17" s="53">
        <f t="shared" si="0"/>
        <v>458359164590.18994</v>
      </c>
      <c r="E17" s="25">
        <f t="shared" si="3"/>
        <v>0.2342123598508504</v>
      </c>
      <c r="F17" s="47">
        <f>+F39+F62+F84+F106+F126</f>
        <v>96349726155.770004</v>
      </c>
      <c r="G17" s="25">
        <f t="shared" si="1"/>
        <v>4.9232781794822815E-2</v>
      </c>
      <c r="H17" s="47">
        <f>+H39+H62+H84+H106+H126</f>
        <v>70526310408.570007</v>
      </c>
      <c r="I17" s="26">
        <f t="shared" si="2"/>
        <v>3.6037533158376614E-2</v>
      </c>
    </row>
    <row r="18" spans="2:9" ht="36" customHeight="1" x14ac:dyDescent="0.3">
      <c r="B18" s="27" t="s">
        <v>193</v>
      </c>
      <c r="C18" s="68">
        <f>+C85</f>
        <v>103317712000</v>
      </c>
      <c r="D18" s="53">
        <f>+D85</f>
        <v>30259596282.720001</v>
      </c>
      <c r="E18" s="28">
        <f>+D18/C18</f>
        <v>0.29287907849449862</v>
      </c>
      <c r="F18" s="47">
        <f>+F85</f>
        <v>2404576084.0599999</v>
      </c>
      <c r="G18" s="28">
        <f t="shared" si="1"/>
        <v>2.3273609505212425E-2</v>
      </c>
      <c r="H18" s="47">
        <f>+H85</f>
        <v>0</v>
      </c>
      <c r="I18" s="29">
        <f t="shared" si="2"/>
        <v>0</v>
      </c>
    </row>
    <row r="19" spans="2:9" ht="36.75" customHeight="1" x14ac:dyDescent="0.25">
      <c r="B19" s="27" t="s">
        <v>194</v>
      </c>
      <c r="C19" s="69">
        <f>+C40+C63+C86+C107+C127</f>
        <v>26045852000</v>
      </c>
      <c r="D19" s="54">
        <f>+D40+D63+D86+D107+D127</f>
        <v>5928908837</v>
      </c>
      <c r="E19" s="35">
        <f>+D19/C19</f>
        <v>0.22763351481072686</v>
      </c>
      <c r="F19" s="48">
        <f>+F40+F63+F86+F107+F127</f>
        <v>4481902141</v>
      </c>
      <c r="G19" s="35">
        <f t="shared" si="1"/>
        <v>0.17207738648749138</v>
      </c>
      <c r="H19" s="48">
        <f>+H40+H63+H86+H107+H127</f>
        <v>4404976476</v>
      </c>
      <c r="I19" s="36">
        <f t="shared" si="2"/>
        <v>0.16912391562387746</v>
      </c>
    </row>
    <row r="20" spans="2: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196</v>
      </c>
      <c r="C21" s="51">
        <f>+C42+C65+C88+C108+C128</f>
        <v>807291487859</v>
      </c>
      <c r="D21" s="51">
        <f>+D42+D65+D88+D108+D128</f>
        <v>202475337875.28998</v>
      </c>
      <c r="E21" s="15">
        <f>+D21/C21</f>
        <v>0.25080821601658448</v>
      </c>
      <c r="F21" s="45">
        <f>+F42+F65+F88+F108+F128</f>
        <v>10850314143.209999</v>
      </c>
      <c r="G21" s="15">
        <f>+F21/C21</f>
        <v>1.3440392109157349E-2</v>
      </c>
      <c r="H21" s="45">
        <f>+H42+H65+H88+H108+H128</f>
        <v>10848349745.209999</v>
      </c>
      <c r="I21" s="15">
        <f>+H21/C21</f>
        <v>1.3437958789805488E-2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197</v>
      </c>
      <c r="C23" s="56">
        <f>+C21+C14+C20</f>
        <v>5520699807859</v>
      </c>
      <c r="D23" s="56">
        <f>+D21+D14+D20</f>
        <v>1143718245923.8198</v>
      </c>
      <c r="E23" s="18">
        <f>+D23/C23</f>
        <v>0.20716907017760286</v>
      </c>
      <c r="F23" s="50">
        <f>+F44+F67+F90+F110+F130</f>
        <v>397495084452.26001</v>
      </c>
      <c r="G23" s="18">
        <f>+F23/C23</f>
        <v>7.2000851030951787E-2</v>
      </c>
      <c r="H23" s="50">
        <f>+H21+H14+H20</f>
        <v>358671242789.00006</v>
      </c>
      <c r="I23" s="18">
        <f>+H23/C23</f>
        <v>6.4968437928541803E-2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85" t="s">
        <v>245</v>
      </c>
      <c r="E30" s="85"/>
      <c r="F30" s="85"/>
      <c r="G30" s="85"/>
      <c r="H30" s="85"/>
      <c r="I30" s="85"/>
    </row>
    <row r="34" spans="2:9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189</v>
      </c>
      <c r="C36" s="14">
        <f>SUM(C37:C40)</f>
        <v>164176400000</v>
      </c>
      <c r="D36" s="14">
        <f>SUM(D37:D41)</f>
        <v>34162186138.02</v>
      </c>
      <c r="E36" s="15">
        <f t="shared" ref="E36" si="4">+D36/C36</f>
        <v>0.20808219779468912</v>
      </c>
      <c r="F36" s="14">
        <f>SUM(F37:F40)</f>
        <v>7168362168.8699999</v>
      </c>
      <c r="G36" s="15">
        <f t="shared" ref="G36" si="5">+F36/C36</f>
        <v>4.366256154276741E-2</v>
      </c>
      <c r="H36" s="14">
        <f>SUM(H37:H40)</f>
        <v>6981867614.8699999</v>
      </c>
      <c r="I36" s="15">
        <f t="shared" ref="I36" si="6">+H36/C36</f>
        <v>4.2526621456372538E-2</v>
      </c>
    </row>
    <row r="37" spans="2:9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6132452873</v>
      </c>
      <c r="E37" s="21">
        <f>+D37/C37</f>
        <v>0.11867831828676154</v>
      </c>
      <c r="F37" s="20">
        <f>SUM(REP_EPG034_EjecucionPresupuesta!Y5:Y9)</f>
        <v>6125426942</v>
      </c>
      <c r="G37" s="21">
        <f>+F37/C37</f>
        <v>0.11854234892951625</v>
      </c>
      <c r="H37" s="20">
        <f>SUM(REP_EPG034_EjecucionPresupuesta!AA5:AA9)</f>
        <v>5939098842</v>
      </c>
      <c r="I37" s="22">
        <f>+H37/C37</f>
        <v>0.11493643364316693</v>
      </c>
    </row>
    <row r="38" spans="2:9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19849161490.549999</v>
      </c>
      <c r="E38" s="25">
        <f>+D38/C38</f>
        <v>0.60204983091997699</v>
      </c>
      <c r="F38" s="24">
        <f>SUM(REP_EPG034_EjecucionPresupuesta!Y10:Y11)</f>
        <v>838580484.39999998</v>
      </c>
      <c r="G38" s="25">
        <f>+F38/C38</f>
        <v>2.5435192266745121E-2</v>
      </c>
      <c r="H38" s="24">
        <f>SUM(REP_EPG034_EjecucionPresupuesta!AA10:AA11)</f>
        <v>838414030.39999998</v>
      </c>
      <c r="I38" s="26">
        <f>+H38/C38</f>
        <v>2.5430143509264678E-2</v>
      </c>
    </row>
    <row r="39" spans="2:9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8180571774.4700003</v>
      </c>
      <c r="E39" s="25">
        <f>+D39/C39</f>
        <v>0.10360832930542943</v>
      </c>
      <c r="F39" s="24">
        <f>SUM(REP_EPG034_EjecucionPresupuesta!Y12:Y19)</f>
        <v>204354742.47</v>
      </c>
      <c r="G39" s="25">
        <f>+F39/C39</f>
        <v>2.5881874808597622E-3</v>
      </c>
      <c r="H39" s="24">
        <f>SUM(REP_EPG034_EjecucionPresupuesta!AA12:AA19)</f>
        <v>204354742.47</v>
      </c>
      <c r="I39" s="26">
        <f>+H39/C39</f>
        <v>2.5881874808597622E-3</v>
      </c>
    </row>
    <row r="40" spans="2:9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0</v>
      </c>
      <c r="E40" s="37">
        <f>+D40/C40</f>
        <v>0</v>
      </c>
      <c r="F40" s="34">
        <f>SUM(REP_EPG034_EjecucionPresupuesta!Y20:Y21)</f>
        <v>0</v>
      </c>
      <c r="G40" s="39">
        <f>+F40/C40</f>
        <v>0</v>
      </c>
      <c r="H40" s="34">
        <f>SUM(REP_EPG034_EjecucionPresupuesta!AA20:AA21)</f>
        <v>0</v>
      </c>
      <c r="I40" s="38">
        <f>+H40/C40</f>
        <v>0</v>
      </c>
    </row>
    <row r="41" spans="2:9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</row>
    <row r="42" spans="2:9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22632322041</v>
      </c>
      <c r="E42" s="15">
        <f>+D42/C42</f>
        <v>0.30950145247633581</v>
      </c>
      <c r="F42" s="14">
        <f>SUM(REP_EPG034_EjecucionPresupuesta!Y22:Y41)</f>
        <v>929332581</v>
      </c>
      <c r="G42" s="15">
        <f>+F42/C42</f>
        <v>1.2708805712998469E-2</v>
      </c>
      <c r="H42" s="14">
        <f>SUM(REP_EPG034_EjecucionPresupuesta!AA22:AA41)</f>
        <v>929332581</v>
      </c>
      <c r="I42" s="15">
        <f>+H42/C42</f>
        <v>1.2708805712998469E-2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197</v>
      </c>
      <c r="C44" s="66">
        <f>+C42+C36+C41</f>
        <v>237301491530</v>
      </c>
      <c r="D44" s="17">
        <f>+D36+D41+D42</f>
        <v>56794508179.020004</v>
      </c>
      <c r="E44" s="18">
        <f>+D44/C44</f>
        <v>0.23933481333318951</v>
      </c>
      <c r="F44" s="17">
        <f>+F36+F41+F42</f>
        <v>8097694749.8699999</v>
      </c>
      <c r="G44" s="18">
        <f>+F44/C44</f>
        <v>3.4124078604226886E-2</v>
      </c>
      <c r="H44" s="17">
        <f>+H36+H41+H42</f>
        <v>7911200195.8699999</v>
      </c>
      <c r="I44" s="18">
        <f>+H44/C44</f>
        <v>3.3338181504307375E-2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85" t="s">
        <v>245</v>
      </c>
      <c r="E52" s="85"/>
      <c r="F52" s="85"/>
      <c r="G52" s="85"/>
      <c r="H52" s="85"/>
      <c r="I52" s="85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94987929662.25</v>
      </c>
      <c r="E59" s="15">
        <f>+D59/C59</f>
        <v>0.13164774578257898</v>
      </c>
      <c r="F59" s="14">
        <f>+F60+F61+F62+F63</f>
        <v>39732777036.82</v>
      </c>
      <c r="G59" s="15">
        <f>+F59/C59</f>
        <v>5.5067318017964578E-2</v>
      </c>
      <c r="H59" s="14">
        <f>+H60+H61+H62+H63</f>
        <v>36452092163.82</v>
      </c>
      <c r="I59" s="15">
        <f>+H59/C59</f>
        <v>5.052047959660777E-2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29020101340</v>
      </c>
      <c r="E60" s="21">
        <f>+D60/C60</f>
        <v>0.11883358949485254</v>
      </c>
      <c r="F60" s="20">
        <f>SUM(REP_EPG034_EjecucionPresupuesta!Y42:Y49)</f>
        <v>29020101340</v>
      </c>
      <c r="G60" s="21">
        <f>+F60/C60</f>
        <v>0.11883358949485254</v>
      </c>
      <c r="H60" s="20">
        <f>SUM(REP_EPG034_EjecucionPresupuesta!AA42:AA49)</f>
        <v>25795918140</v>
      </c>
      <c r="I60" s="22">
        <f>+H60/C60</f>
        <v>0.1056309731994747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59846046185.25</v>
      </c>
      <c r="E61" s="25">
        <f>+D61/C61</f>
        <v>0.44101761449529442</v>
      </c>
      <c r="F61" s="24">
        <f>SUM(REP_EPG034_EjecucionPresupuesta!Y50:Y51)</f>
        <v>4596280253.8199997</v>
      </c>
      <c r="G61" s="25">
        <f>+F61/C61</f>
        <v>3.3870918503403465E-2</v>
      </c>
      <c r="H61" s="24">
        <f>SUM(REP_EPG034_EjecucionPresupuesta!AA50:AA51)</f>
        <v>4566593542.8199997</v>
      </c>
      <c r="I61" s="26">
        <f>+H61/C61</f>
        <v>3.3652151127745854E-2</v>
      </c>
    </row>
    <row r="62" spans="2:9" ht="18" customHeight="1" x14ac:dyDescent="0.3">
      <c r="B62" s="23" t="s">
        <v>192</v>
      </c>
      <c r="C62" s="24">
        <f>SUM(REP_EPG034_EjecucionPresupuesta!T52:T56)</f>
        <v>336461000000</v>
      </c>
      <c r="D62" s="24">
        <f>SUM(REP_EPG034_EjecucionPresupuesta!X52:X56)</f>
        <v>5359502382</v>
      </c>
      <c r="E62" s="25">
        <f>+D62/C62</f>
        <v>1.5929044917538732E-2</v>
      </c>
      <c r="F62" s="24">
        <f>SUM(REP_EPG034_EjecucionPresupuesta!Y52:Y56)</f>
        <v>5359502382</v>
      </c>
      <c r="G62" s="25">
        <f>+F62/C62</f>
        <v>1.5929044917538732E-2</v>
      </c>
      <c r="H62" s="24">
        <f>SUM(REP_EPG034_EjecucionPresupuesta!AA52:AA56)</f>
        <v>5359502382</v>
      </c>
      <c r="I62" s="26">
        <f>+H62/C62</f>
        <v>1.5929044917538732E-2</v>
      </c>
    </row>
    <row r="63" spans="2:9" ht="30" customHeight="1" x14ac:dyDescent="0.25">
      <c r="B63" s="30" t="s">
        <v>194</v>
      </c>
      <c r="C63" s="34">
        <f>SUM(REP_EPG034_EjecucionPresupuesta!T57:T58)</f>
        <v>5162200000</v>
      </c>
      <c r="D63" s="34">
        <f>SUM(REP_EPG034_EjecucionPresupuesta!X57:X58)</f>
        <v>762279755</v>
      </c>
      <c r="E63" s="37">
        <f>+D63/C63</f>
        <v>0.14766567645577466</v>
      </c>
      <c r="F63" s="34">
        <f>SUM(REP_EPG034_EjecucionPresupuesta!Y57:Y58)</f>
        <v>756893061</v>
      </c>
      <c r="G63" s="37">
        <f>+F63/C63</f>
        <v>0.14662218840804309</v>
      </c>
      <c r="H63" s="34">
        <f>SUM(REP_EPG034_EjecucionPresupuesta!AA57:AA58)</f>
        <v>730078099</v>
      </c>
      <c r="I63" s="38">
        <f>+H63/C63</f>
        <v>0.14142770504823524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196</v>
      </c>
      <c r="C65" s="14">
        <f>SUM(REP_EPG034_EjecucionPresupuesta!T59:T68)</f>
        <v>297617170025</v>
      </c>
      <c r="D65" s="14">
        <f>SUM(REP_EPG034_EjecucionPresupuesta!X59:X68)</f>
        <v>45476080287.209999</v>
      </c>
      <c r="E65" s="15">
        <f>+D65/C65</f>
        <v>0.15280059374057614</v>
      </c>
      <c r="F65" s="14">
        <f>SUM(REP_EPG034_EjecucionPresupuesta!Y59:Y68)</f>
        <v>9881674870.2099991</v>
      </c>
      <c r="G65" s="15">
        <f>+F65/C65</f>
        <v>3.3202637029913072E-2</v>
      </c>
      <c r="H65" s="14">
        <f>SUM(REP_EPG034_EjecucionPresupuesta!AA59:AA68)</f>
        <v>9879710472.2099991</v>
      </c>
      <c r="I65" s="15">
        <f>+H65/C65</f>
        <v>3.31960366109929E-2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197</v>
      </c>
      <c r="C67" s="17">
        <f>+C65+C59+C64</f>
        <v>1019148170025</v>
      </c>
      <c r="D67" s="17">
        <f>+D65+D59+D64</f>
        <v>140464009949.45999</v>
      </c>
      <c r="E67" s="18">
        <f>+D67/C67</f>
        <v>0.13782491504254418</v>
      </c>
      <c r="F67" s="17">
        <f>+F65+F59+F64</f>
        <v>49614451907.029999</v>
      </c>
      <c r="G67" s="18">
        <f>+F67/C67</f>
        <v>4.8682275420082383E-2</v>
      </c>
      <c r="H67" s="17">
        <f>+H65+H59+H64</f>
        <v>46331802636.029999</v>
      </c>
      <c r="I67" s="18">
        <f>+H67/C67</f>
        <v>4.5461301897734327E-2</v>
      </c>
    </row>
    <row r="71" spans="2:9" hidden="1" x14ac:dyDescent="0.25"/>
    <row r="75" spans="2:9" ht="24" x14ac:dyDescent="0.35">
      <c r="B75" s="6"/>
      <c r="C75" s="6"/>
      <c r="D75" s="85" t="s">
        <v>245</v>
      </c>
      <c r="E75" s="85"/>
      <c r="F75" s="85"/>
      <c r="G75" s="85"/>
      <c r="H75" s="85"/>
      <c r="I75" s="85"/>
    </row>
    <row r="79" spans="2:9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189</v>
      </c>
      <c r="C81" s="14">
        <f>SUM(C82:C86)</f>
        <v>2162793720000</v>
      </c>
      <c r="D81" s="14">
        <f>+D82+D83+D84+D85+D86</f>
        <v>302055271948.81995</v>
      </c>
      <c r="E81" s="15">
        <f t="shared" ref="E81" si="7">+D81/C81</f>
        <v>0.1396597692861897</v>
      </c>
      <c r="F81" s="14">
        <f>+F82+F83+F84+F85+F86</f>
        <v>242658367946.66</v>
      </c>
      <c r="G81" s="15">
        <f t="shared" ref="G81" si="8">+F81/C81</f>
        <v>0.11219672301742212</v>
      </c>
      <c r="H81" s="14">
        <f>+H82+H83+H84+H85+H86</f>
        <v>233217096563.60001</v>
      </c>
      <c r="I81" s="15">
        <f t="shared" ref="I81" si="9">+H81/C81</f>
        <v>0.10783141009101876</v>
      </c>
    </row>
    <row r="82" spans="2:9" ht="18" customHeight="1" x14ac:dyDescent="0.3">
      <c r="B82" s="19" t="s">
        <v>190</v>
      </c>
      <c r="C82" s="20">
        <f>SUM(REP_EPG034_EjecucionPresupuesta!T69:T72)</f>
        <v>1633479500000</v>
      </c>
      <c r="D82" s="20">
        <f>SUM(REP_EPG034_EjecucionPresupuesta!X69:X72)</f>
        <v>207878250337.79999</v>
      </c>
      <c r="E82" s="21">
        <f>+D82/C82</f>
        <v>0.12726100960422215</v>
      </c>
      <c r="F82" s="20">
        <f>SUM(REP_EPG034_EjecucionPresupuesta!Y69:Y72)</f>
        <v>207278391882</v>
      </c>
      <c r="G82" s="21">
        <f>+F82/C82</f>
        <v>0.12689378218826744</v>
      </c>
      <c r="H82" s="20">
        <f>SUM(REP_EPG034_EjecucionPresupuesta!AA69:AA72)</f>
        <v>200356589789</v>
      </c>
      <c r="I82" s="22">
        <f>+H82/C82</f>
        <v>0.12265632338146883</v>
      </c>
    </row>
    <row r="83" spans="2:9" ht="18" customHeight="1" x14ac:dyDescent="0.3">
      <c r="B83" s="23" t="s">
        <v>191</v>
      </c>
      <c r="C83" s="24">
        <f>SUM(REP_EPG034_EjecucionPresupuesta!T73:T75)</f>
        <v>275759547000</v>
      </c>
      <c r="D83" s="24">
        <f>SUM(REP_EPG034_EjecucionPresupuesta!X73:X75)</f>
        <v>46352617569.300003</v>
      </c>
      <c r="E83" s="25">
        <f>+D83/C83</f>
        <v>0.16809070827672923</v>
      </c>
      <c r="F83" s="24">
        <f>SUM(REP_EPG034_EjecucionPresupuesta!Y73:Y75)</f>
        <v>22670063784.599998</v>
      </c>
      <c r="G83" s="25">
        <f>+F83/C83</f>
        <v>8.2209533744991237E-2</v>
      </c>
      <c r="H83" s="24">
        <f>SUM(REP_EPG034_EjecucionPresupuesta!AA73:AA75)</f>
        <v>22605281281.599998</v>
      </c>
      <c r="I83" s="26">
        <f>+H83/C83</f>
        <v>8.1974609864005898E-2</v>
      </c>
    </row>
    <row r="84" spans="2:9" ht="18" customHeight="1" x14ac:dyDescent="0.25">
      <c r="B84" s="23" t="s">
        <v>192</v>
      </c>
      <c r="C84" s="34">
        <f>SUM(REP_EPG034_EjecucionPresupuesta!T76:T82)</f>
        <v>133981509000</v>
      </c>
      <c r="D84" s="34">
        <f>SUM(REP_EPG034_EjecucionPresupuesta!X76:X82)</f>
        <v>12398178677</v>
      </c>
      <c r="E84" s="37">
        <f>+D84/C84</f>
        <v>9.2536490815310943E-2</v>
      </c>
      <c r="F84" s="34">
        <f>SUM(REP_EPG034_EjecucionPresupuesta!Y76:Y82)</f>
        <v>6580327116</v>
      </c>
      <c r="G84" s="37">
        <f>+F84/C84</f>
        <v>4.9113696099661035E-2</v>
      </c>
      <c r="H84" s="34">
        <f>SUM(REP_EPG034_EjecucionPresupuesta!AA76:AA82)</f>
        <v>6580327116</v>
      </c>
      <c r="I84" s="38">
        <f>+H84/C84</f>
        <v>4.9113696099661035E-2</v>
      </c>
    </row>
    <row r="85" spans="2:9" ht="37.5" customHeight="1" x14ac:dyDescent="0.25">
      <c r="B85" s="27" t="s">
        <v>199</v>
      </c>
      <c r="C85" s="34">
        <f>SUM(REP_EPG034_EjecucionPresupuesta!T83:T83)</f>
        <v>103317712000</v>
      </c>
      <c r="D85" s="34">
        <f>SUM(REP_EPG034_EjecucionPresupuesta!X83:X83)</f>
        <v>30259596282.720001</v>
      </c>
      <c r="E85" s="37">
        <f>+D85/C85</f>
        <v>0.29287907849449862</v>
      </c>
      <c r="F85" s="34">
        <f>SUM(REP_EPG034_EjecucionPresupuesta!Y83:Y83)</f>
        <v>2404576084.0599999</v>
      </c>
      <c r="G85" s="37">
        <f>+F85/C85</f>
        <v>2.3273609505212425E-2</v>
      </c>
      <c r="H85" s="34">
        <f>SUM(REP_EPG034_EjecucionPresupuesta!AA83:AA83)</f>
        <v>0</v>
      </c>
      <c r="I85" s="38">
        <f>+H85/C85</f>
        <v>0</v>
      </c>
    </row>
    <row r="86" spans="2:9" ht="30" customHeight="1" x14ac:dyDescent="0.25">
      <c r="B86" s="30" t="s">
        <v>194</v>
      </c>
      <c r="C86" s="34">
        <f>SUM(REP_EPG034_EjecucionPresupuesta!T84:T88)</f>
        <v>16255452000</v>
      </c>
      <c r="D86" s="34">
        <f>SUM(REP_EPG034_EjecucionPresupuesta!X84:X88)</f>
        <v>5166629082</v>
      </c>
      <c r="E86" s="37">
        <f>+D86/C86</f>
        <v>0.31783976735928354</v>
      </c>
      <c r="F86" s="34">
        <f>SUM(REP_EPG034_EjecucionPresupuesta!Y84:Y88)</f>
        <v>3725009080</v>
      </c>
      <c r="G86" s="37">
        <f>+F86/C86</f>
        <v>0.22915444492100251</v>
      </c>
      <c r="H86" s="34">
        <f>SUM(REP_EPG034_EjecucionPresupuesta!AA84:AA88)</f>
        <v>3674898377</v>
      </c>
      <c r="I86" s="38">
        <f>+H86/C86</f>
        <v>0.22607174362177071</v>
      </c>
    </row>
    <row r="87" spans="2:9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196</v>
      </c>
      <c r="C88" s="14">
        <f>SUM(REP_EPG034_EjecucionPresupuesta!T89:T91)</f>
        <v>6432700000</v>
      </c>
      <c r="D88" s="14">
        <f>SUM(REP_EPG034_EjecucionPresupuesta!X89:X91)</f>
        <v>0</v>
      </c>
      <c r="E88" s="15">
        <f>+D88/C88</f>
        <v>0</v>
      </c>
      <c r="F88" s="14">
        <f>SUM(REP_EPG034_EjecucionPresupuesta!Y89:Y91)</f>
        <v>0</v>
      </c>
      <c r="G88" s="15">
        <f>+F88/C88</f>
        <v>0</v>
      </c>
      <c r="H88" s="14">
        <f>SUM(REP_EPG034_EjecucionPresupuesta!AA89:AA91)</f>
        <v>0</v>
      </c>
      <c r="I88" s="15">
        <f>+H88/C88</f>
        <v>0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197</v>
      </c>
      <c r="C90" s="17">
        <f>+C88+C81+C87</f>
        <v>2169226420000</v>
      </c>
      <c r="D90" s="17">
        <f>+D88+D81+D87</f>
        <v>302055271948.81995</v>
      </c>
      <c r="E90" s="18">
        <f>+D90/C90</f>
        <v>0.13924561731495966</v>
      </c>
      <c r="F90" s="17">
        <f>+F88+F81+F87</f>
        <v>242658367946.66</v>
      </c>
      <c r="G90" s="18">
        <f>+F90/C90</f>
        <v>0.11186401092545241</v>
      </c>
      <c r="H90" s="17">
        <f>+H88+H81+H87</f>
        <v>233217096563.60001</v>
      </c>
      <c r="I90" s="18">
        <f>+H90/C90</f>
        <v>0.10751164305089</v>
      </c>
    </row>
    <row r="93" spans="2:9" x14ac:dyDescent="0.25">
      <c r="H93" s="12"/>
    </row>
    <row r="96" spans="2:9" ht="24" x14ac:dyDescent="0.35">
      <c r="D96" s="85" t="s">
        <v>245</v>
      </c>
      <c r="E96" s="85"/>
      <c r="F96" s="85"/>
      <c r="G96" s="85"/>
      <c r="H96" s="85"/>
      <c r="I96" s="85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189</v>
      </c>
      <c r="C103" s="14">
        <f>SUM(C104:C107)</f>
        <v>142920600000</v>
      </c>
      <c r="D103" s="14">
        <f>SUM(D104:D107)</f>
        <v>23213172166.510002</v>
      </c>
      <c r="E103" s="15">
        <f t="shared" ref="E103" si="10">+D103/C103</f>
        <v>0.16242005817572835</v>
      </c>
      <c r="F103" s="14">
        <f>SUM(F104:F107)</f>
        <v>9051003454.5</v>
      </c>
      <c r="G103" s="15">
        <f t="shared" ref="G103:G108" si="11">+F103/C103</f>
        <v>6.3328893487013066E-2</v>
      </c>
      <c r="H103" s="14">
        <f>SUM(H104:H107)</f>
        <v>8961684783.5</v>
      </c>
      <c r="I103" s="15">
        <f t="shared" ref="I103:I108" si="12">+H103/C103</f>
        <v>6.2703940394176913E-2</v>
      </c>
    </row>
    <row r="104" spans="2:9" ht="18" customHeight="1" x14ac:dyDescent="0.3">
      <c r="B104" s="19" t="s">
        <v>190</v>
      </c>
      <c r="C104" s="20">
        <f>SUM(REP_EPG034_EjecucionPresupuesta!T92:T95)</f>
        <v>66681300000</v>
      </c>
      <c r="D104" s="20">
        <f>SUM(REP_EPG034_EjecucionPresupuesta!X92:X95)</f>
        <v>7247506232.6499996</v>
      </c>
      <c r="E104" s="21">
        <f>+D104/C104</f>
        <v>0.10868873631212948</v>
      </c>
      <c r="F104" s="20">
        <f>SUM(REP_EPG034_EjecucionPresupuesta!Y92:Y95)</f>
        <v>7247506232.6499996</v>
      </c>
      <c r="G104" s="21">
        <f t="shared" si="11"/>
        <v>0.10868873631212948</v>
      </c>
      <c r="H104" s="20">
        <f>SUM(REP_EPG034_EjecucionPresupuesta!AA92:AA95)</f>
        <v>7161587561.6499996</v>
      </c>
      <c r="I104" s="22">
        <f t="shared" si="12"/>
        <v>0.10740023907227363</v>
      </c>
    </row>
    <row r="105" spans="2:9" ht="18" customHeight="1" x14ac:dyDescent="0.3">
      <c r="B105" s="23" t="s">
        <v>191</v>
      </c>
      <c r="C105" s="24">
        <f>SUM(REP_EPG034_EjecucionPresupuesta!T96)</f>
        <v>18832000000</v>
      </c>
      <c r="D105" s="24">
        <f>SUM(REP_EPG034_EjecucionPresupuesta!X96)</f>
        <v>12290995979.860001</v>
      </c>
      <c r="E105" s="25">
        <f>+D105/C105</f>
        <v>0.65266546197217501</v>
      </c>
      <c r="F105" s="24">
        <f>SUM(REP_EPG034_EjecucionPresupuesta!Y96)</f>
        <v>959890628.75</v>
      </c>
      <c r="G105" s="25">
        <f t="shared" si="11"/>
        <v>5.0971252588678843E-2</v>
      </c>
      <c r="H105" s="24">
        <f>SUM(REP_EPG034_EjecucionPresupuesta!AA96)</f>
        <v>956490628.75</v>
      </c>
      <c r="I105" s="26">
        <f t="shared" si="12"/>
        <v>5.0790708833368732E-2</v>
      </c>
    </row>
    <row r="106" spans="2:9" ht="18" customHeight="1" x14ac:dyDescent="0.3">
      <c r="B106" s="23" t="s">
        <v>192</v>
      </c>
      <c r="C106" s="24">
        <f>SUM(REP_EPG034_EjecucionPresupuesta!T97:T100)</f>
        <v>57108200000</v>
      </c>
      <c r="D106" s="24">
        <f>SUM(REP_EPG034_EjecucionPresupuesta!X97:X100)</f>
        <v>3674669954</v>
      </c>
      <c r="E106" s="25">
        <f>+D106/C106</f>
        <v>6.4345749892309692E-2</v>
      </c>
      <c r="F106" s="24">
        <f>SUM(REP_EPG034_EjecucionPresupuesta!Y97:Y100)</f>
        <v>843606593.10000002</v>
      </c>
      <c r="G106" s="25">
        <f t="shared" si="11"/>
        <v>1.4772074642520689E-2</v>
      </c>
      <c r="H106" s="24">
        <f>SUM(REP_EPG034_EjecucionPresupuesta!AA97:AA100)</f>
        <v>843606593.10000002</v>
      </c>
      <c r="I106" s="26">
        <f t="shared" si="12"/>
        <v>1.4772074642520689E-2</v>
      </c>
    </row>
    <row r="107" spans="2:9" ht="30" customHeight="1" x14ac:dyDescent="0.25">
      <c r="B107" s="30" t="s">
        <v>194</v>
      </c>
      <c r="C107" s="34">
        <f>SUM(REP_EPG034_EjecucionPresupuesta!T101:T101)</f>
        <v>299100000</v>
      </c>
      <c r="D107" s="34">
        <f>SUM(REP_EPG034_EjecucionPresupuesta!X101:X101)</f>
        <v>0</v>
      </c>
      <c r="E107" s="35">
        <f>+D107/C107</f>
        <v>0</v>
      </c>
      <c r="F107" s="34">
        <f>SUM(REP_EPG034_EjecucionPresupuesta!Y101:Y101)</f>
        <v>0</v>
      </c>
      <c r="G107" s="35">
        <f t="shared" si="11"/>
        <v>0</v>
      </c>
      <c r="H107" s="34">
        <f>SUM(REP_EPG034_EjecucionPresupuesta!AA101:AA101)</f>
        <v>0</v>
      </c>
      <c r="I107" s="36">
        <f t="shared" si="12"/>
        <v>0</v>
      </c>
    </row>
    <row r="108" spans="2:9" ht="18" customHeight="1" x14ac:dyDescent="0.25">
      <c r="B108" s="13" t="s">
        <v>196</v>
      </c>
      <c r="C108" s="14">
        <f>SUM(REP_EPG034_EjecucionPresupuesta!T102:T103)</f>
        <v>12266327000</v>
      </c>
      <c r="D108" s="14">
        <f>SUM(REP_EPG034_EjecucionPresupuesta!X102:X103)</f>
        <v>5361800918</v>
      </c>
      <c r="E108" s="15">
        <f>+D108/C108</f>
        <v>0.43711543952806736</v>
      </c>
      <c r="F108" s="14">
        <f>SUM(REP_EPG034_EjecucionPresupuesta!Y102:Y103)</f>
        <v>39306692</v>
      </c>
      <c r="G108" s="15">
        <f t="shared" si="11"/>
        <v>3.204438622906433E-3</v>
      </c>
      <c r="H108" s="14">
        <f>SUM(REP_EPG034_EjecucionPresupuesta!AA102:AA103)</f>
        <v>39306692</v>
      </c>
      <c r="I108" s="15">
        <f t="shared" si="12"/>
        <v>3.204438622906433E-3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197</v>
      </c>
      <c r="C110" s="17">
        <f>+C103+C108</f>
        <v>155186927000</v>
      </c>
      <c r="D110" s="17">
        <f>+D103+D108</f>
        <v>28574973084.510002</v>
      </c>
      <c r="E110" s="18">
        <f>+D110/C110</f>
        <v>0.18413260470393877</v>
      </c>
      <c r="F110" s="17">
        <f>+F103+F108</f>
        <v>9090310146.5</v>
      </c>
      <c r="G110" s="18">
        <f>+F110/C110</f>
        <v>5.8576520085999256E-2</v>
      </c>
      <c r="H110" s="17">
        <f>+H103+H108</f>
        <v>9000991475.5</v>
      </c>
      <c r="I110" s="18">
        <f>+H110/C110</f>
        <v>5.8000964704327189E-2</v>
      </c>
    </row>
    <row r="116" spans="2:9" ht="24" x14ac:dyDescent="0.35">
      <c r="D116" s="85" t="s">
        <v>245</v>
      </c>
      <c r="E116" s="85"/>
      <c r="F116" s="85"/>
      <c r="G116" s="85"/>
      <c r="H116" s="85"/>
      <c r="I116" s="85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486824348132.92999</v>
      </c>
      <c r="E123" s="15">
        <f t="shared" ref="E123" si="13">+D123/C123</f>
        <v>0.31986112632853009</v>
      </c>
      <c r="F123" s="14">
        <f>+F124+F125+F126+F127</f>
        <v>88034259702.199997</v>
      </c>
      <c r="G123" s="15">
        <f t="shared" ref="G123:G126" si="14">+F123/C123</f>
        <v>5.7841678568129308E-2</v>
      </c>
      <c r="H123" s="14">
        <f>+H124+H125+H126+H127</f>
        <v>62210151918</v>
      </c>
      <c r="I123" s="15">
        <f t="shared" ref="I123:I126" si="15">+H123/C123</f>
        <v>4.0874309877629675E-2</v>
      </c>
    </row>
    <row r="124" spans="2:9" ht="18" customHeight="1" x14ac:dyDescent="0.3">
      <c r="B124" s="19" t="s">
        <v>190</v>
      </c>
      <c r="C124" s="20">
        <f>SUM(REP_EPG034_EjecucionPresupuesta!T104:T106)</f>
        <v>40191800000</v>
      </c>
      <c r="D124" s="20">
        <f>SUM(REP_EPG034_EjecucionPresupuesta!X104:X106)</f>
        <v>3718443824</v>
      </c>
      <c r="E124" s="21">
        <f>+D124/C124</f>
        <v>9.2517474310680289E-2</v>
      </c>
      <c r="F124" s="20">
        <f>SUM(REP_EPG034_EjecucionPresupuesta!Y104:Y106)</f>
        <v>3716861014</v>
      </c>
      <c r="G124" s="21">
        <f t="shared" si="14"/>
        <v>9.247809289457054E-2</v>
      </c>
      <c r="H124" s="20">
        <f>SUM(REP_EPG034_EjecucionPresupuesta!AA104:AA106)</f>
        <v>3716861014</v>
      </c>
      <c r="I124" s="22">
        <f t="shared" si="15"/>
        <v>9.247809289457054E-2</v>
      </c>
    </row>
    <row r="125" spans="2:9" ht="18" customHeight="1" x14ac:dyDescent="0.3">
      <c r="B125" s="23" t="s">
        <v>191</v>
      </c>
      <c r="C125" s="20">
        <f>SUM(REP_EPG034_EjecucionPresupuesta!T107)</f>
        <v>127526800000</v>
      </c>
      <c r="D125" s="20">
        <f>SUM(REP_EPG034_EjecucionPresupuesta!X107)</f>
        <v>54359662506.209999</v>
      </c>
      <c r="E125" s="21">
        <f>+D125/C125</f>
        <v>0.426260695839698</v>
      </c>
      <c r="F125" s="20">
        <f>SUM(REP_EPG034_EjecucionPresupuesta!Y107)</f>
        <v>955463366</v>
      </c>
      <c r="G125" s="21">
        <f t="shared" si="14"/>
        <v>7.4922554788483678E-3</v>
      </c>
      <c r="H125" s="20">
        <f>SUM(REP_EPG034_EjecucionPresupuesta!AA107)</f>
        <v>954771329</v>
      </c>
      <c r="I125" s="22">
        <f t="shared" si="15"/>
        <v>7.4868288783220471E-3</v>
      </c>
    </row>
    <row r="126" spans="2:9" ht="18" customHeight="1" x14ac:dyDescent="0.3">
      <c r="B126" s="23" t="s">
        <v>192</v>
      </c>
      <c r="C126" s="20">
        <f>SUM(REP_EPG034_EjecucionPresupuesta!T108:T112)</f>
        <v>1350516400000</v>
      </c>
      <c r="D126" s="20">
        <f>SUM(REP_EPG034_EjecucionPresupuesta!X108:X112)</f>
        <v>428746241802.71997</v>
      </c>
      <c r="E126" s="21">
        <f>+D126/C126</f>
        <v>0.31746837121172317</v>
      </c>
      <c r="F126" s="20">
        <f>SUM(REP_EPG034_EjecucionPresupuesta!Y108:Y112)</f>
        <v>83361935322.199997</v>
      </c>
      <c r="G126" s="21">
        <f t="shared" si="14"/>
        <v>6.1725970393399145E-2</v>
      </c>
      <c r="H126" s="20">
        <f>SUM(REP_EPG034_EjecucionPresupuesta!AA108:AA112)</f>
        <v>57538519575</v>
      </c>
      <c r="I126" s="22">
        <f t="shared" si="15"/>
        <v>4.2604828475241024E-2</v>
      </c>
    </row>
    <row r="127" spans="2:9" ht="30" customHeight="1" x14ac:dyDescent="0.25">
      <c r="B127" s="30" t="s">
        <v>194</v>
      </c>
      <c r="C127" s="57">
        <f>SUM(REP_EPG034_EjecucionPresupuesta!T113:T115)</f>
        <v>3751600000</v>
      </c>
      <c r="D127" s="57">
        <f>SUM(REP_EPG034_EjecucionPresupuesta!X113:X115)</f>
        <v>0</v>
      </c>
      <c r="E127" s="58">
        <f>+D127/C127</f>
        <v>0</v>
      </c>
      <c r="F127" s="57">
        <f>SUM(REP_EPG034_EjecucionPresupuesta!Y113:Y115)</f>
        <v>0</v>
      </c>
      <c r="G127" s="58">
        <f>+F127/C127</f>
        <v>0</v>
      </c>
      <c r="H127" s="57">
        <f>SUM(REP_EPG034_EjecucionPresupuesta!AA113:AA115)</f>
        <v>0</v>
      </c>
      <c r="I127" s="59">
        <f>+H127/C127</f>
        <v>0</v>
      </c>
    </row>
    <row r="128" spans="2:9" ht="18" customHeight="1" x14ac:dyDescent="0.25">
      <c r="B128" s="13" t="s">
        <v>196</v>
      </c>
      <c r="C128" s="14">
        <f>SUM(REP_EPG034_EjecucionPresupuesta!T116:T118)</f>
        <v>417850199304</v>
      </c>
      <c r="D128" s="14">
        <f>SUM(REP_EPG034_EjecucionPresupuesta!X116:X118)</f>
        <v>129005134629.07999</v>
      </c>
      <c r="E128" s="15">
        <f>+D128/C128</f>
        <v>0.30873536699027498</v>
      </c>
      <c r="F128" s="14">
        <f>SUM(REP_EPG034_EjecucionPresupuesta!Y116:Y118)</f>
        <v>0</v>
      </c>
      <c r="G128" s="15">
        <f>+F128/C128</f>
        <v>0</v>
      </c>
      <c r="H128" s="14">
        <f>SUM(REP_EPG034_EjecucionPresupuesta!AA116:AA118)</f>
        <v>0</v>
      </c>
      <c r="I128" s="15">
        <f>+H128/C128</f>
        <v>0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615829482762.01001</v>
      </c>
      <c r="E130" s="18">
        <f>+D130/C130</f>
        <v>0.31746458412530648</v>
      </c>
      <c r="F130" s="17">
        <f>+F123+F128</f>
        <v>88034259702.199997</v>
      </c>
      <c r="G130" s="18">
        <f>+F130/C130</f>
        <v>4.5382302126542852E-2</v>
      </c>
      <c r="H130" s="17">
        <f>+H123+H128</f>
        <v>62210151918</v>
      </c>
      <c r="I130" s="18">
        <f>+H130/C130</f>
        <v>3.2069786458489999E-2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2TV4CCKVFCYA-94321226-192</_dlc_DocId>
    <_dlc_DocIdUrl xmlns="81cc8fc0-8d1e-4295-8f37-5d076116407c">
      <Url>https://www.minjusticia.gov.co/ministerio/_layouts/15/DocIdRedir.aspx?ID=2TV4CCKVFCYA-94321226-192</Url>
      <Description>2TV4CCKVFCYA-94321226-192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2.xml><?xml version="1.0" encoding="utf-8"?>
<ds:datastoreItem xmlns:ds="http://schemas.openxmlformats.org/officeDocument/2006/customXml" ds:itemID="{C8FB0B63-BBBE-4C97-9146-DAD684CE693E}"/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7FE2A1-8E4A-47D6-952F-5F652757A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Ejecucion-Presupuestal-Sector-Justicia-febrero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2025-03-02T18:43:11Z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973240a7-a78d-4bab-ba4b-4fdca2ae6661</vt:lpwstr>
  </property>
  <property fmtid="{D5CDD505-2E9C-101B-9397-08002B2CF9AE}" pid="4" name="MediaServiceImageTags">
    <vt:lpwstr/>
  </property>
</Properties>
</file>