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Junio/"/>
    </mc:Choice>
  </mc:AlternateContent>
  <xr:revisionPtr revIDLastSave="0" documentId="8_{A9A848B8-7767-4256-B86B-CA71AE09FE5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7" i="1" l="1"/>
  <c r="F127" i="1"/>
  <c r="D127" i="1"/>
  <c r="C127" i="1"/>
  <c r="H126" i="1"/>
  <c r="F126" i="1"/>
  <c r="D126" i="1"/>
  <c r="C126" i="1"/>
  <c r="H128" i="1"/>
  <c r="F128" i="1"/>
  <c r="D128" i="1"/>
  <c r="C128" i="1"/>
  <c r="H125" i="1"/>
  <c r="F125" i="1"/>
  <c r="D125" i="1"/>
  <c r="C125" i="1"/>
  <c r="H124" i="1"/>
  <c r="F124" i="1"/>
  <c r="D124" i="1"/>
  <c r="C124" i="1"/>
  <c r="H108" i="1"/>
  <c r="F108" i="1"/>
  <c r="D108" i="1"/>
  <c r="C108" i="1"/>
  <c r="H107" i="1"/>
  <c r="F107" i="1"/>
  <c r="D107" i="1"/>
  <c r="C107" i="1"/>
  <c r="H106" i="1"/>
  <c r="F106" i="1"/>
  <c r="D106" i="1"/>
  <c r="C106" i="1"/>
  <c r="H105" i="1"/>
  <c r="F105" i="1"/>
  <c r="D105" i="1"/>
  <c r="C105" i="1"/>
  <c r="H104" i="1"/>
  <c r="F104" i="1"/>
  <c r="D104" i="1"/>
  <c r="C104" i="1"/>
  <c r="H88" i="1"/>
  <c r="F88" i="1"/>
  <c r="D88" i="1"/>
  <c r="C88" i="1"/>
  <c r="H86" i="1"/>
  <c r="F86" i="1"/>
  <c r="D86" i="1"/>
  <c r="C86" i="1"/>
  <c r="H85" i="1"/>
  <c r="F85" i="1"/>
  <c r="D85" i="1"/>
  <c r="C85" i="1"/>
  <c r="H84" i="1"/>
  <c r="F84" i="1"/>
  <c r="D84" i="1"/>
  <c r="C84" i="1"/>
  <c r="H83" i="1"/>
  <c r="F83" i="1"/>
  <c r="D83" i="1"/>
  <c r="C83" i="1"/>
  <c r="D82" i="1"/>
  <c r="H82" i="1"/>
  <c r="F82" i="1"/>
  <c r="C82" i="1"/>
  <c r="H65" i="1"/>
  <c r="F65" i="1"/>
  <c r="D65" i="1"/>
  <c r="C65" i="1"/>
  <c r="H63" i="1"/>
  <c r="F63" i="1"/>
  <c r="D63" i="1"/>
  <c r="C63" i="1"/>
  <c r="H62" i="1"/>
  <c r="F62" i="1"/>
  <c r="D62" i="1"/>
  <c r="C62" i="1"/>
  <c r="F40" i="1"/>
  <c r="H40" i="1"/>
  <c r="H61" i="1"/>
  <c r="F61" i="1"/>
  <c r="D61" i="1"/>
  <c r="C61" i="1"/>
  <c r="H60" i="1"/>
  <c r="F60" i="1"/>
  <c r="D60" i="1"/>
  <c r="C60" i="1"/>
  <c r="H42" i="1"/>
  <c r="F42" i="1"/>
  <c r="D42" i="1"/>
  <c r="C42" i="1"/>
  <c r="D40" i="1"/>
  <c r="C40" i="1" l="1"/>
  <c r="H39" i="1"/>
  <c r="F39" i="1"/>
  <c r="D39" i="1"/>
  <c r="C39" i="1"/>
  <c r="H38" i="1"/>
  <c r="F38" i="1"/>
  <c r="D38" i="1"/>
  <c r="C38" i="1"/>
  <c r="C37" i="1" l="1"/>
  <c r="F37" i="1" l="1"/>
  <c r="D37" i="1"/>
  <c r="H37" i="1"/>
  <c r="H36" i="1" s="1"/>
  <c r="F36" i="1" l="1"/>
  <c r="D15" i="1" l="1"/>
  <c r="D16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C67" i="1" s="1"/>
  <c r="H44" i="1"/>
  <c r="F44" i="1"/>
  <c r="D36" i="1"/>
  <c r="D44" i="1" s="1"/>
  <c r="C15" i="1" l="1"/>
  <c r="C123" i="1"/>
  <c r="G67" i="1"/>
  <c r="E67" i="1"/>
  <c r="I67" i="1"/>
  <c r="E59" i="1"/>
  <c r="G59" i="1"/>
  <c r="I59" i="1"/>
  <c r="C36" i="1"/>
  <c r="C44" i="1" s="1"/>
  <c r="E44" i="1" l="1"/>
  <c r="I65" i="1"/>
  <c r="H21" i="1"/>
  <c r="G44" i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C90" i="1" s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C130" i="1"/>
  <c r="H123" i="1"/>
  <c r="H130" i="1" s="1"/>
  <c r="F123" i="1"/>
  <c r="F130" i="1" s="1"/>
  <c r="G130" i="1" l="1"/>
  <c r="I130" i="1"/>
  <c r="G36" i="1"/>
  <c r="E36" i="1"/>
  <c r="D123" i="1"/>
  <c r="D130" i="1" s="1"/>
  <c r="E130" i="1" s="1"/>
  <c r="F81" i="1"/>
  <c r="F90" i="1" s="1"/>
  <c r="D81" i="1"/>
  <c r="D90" i="1" s="1"/>
  <c r="E90" i="1" s="1"/>
  <c r="F20" i="1"/>
  <c r="D20" i="1"/>
  <c r="G90" i="1" l="1"/>
  <c r="F23" i="1"/>
  <c r="I44" i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E15" i="1"/>
  <c r="G15" i="1"/>
  <c r="I15" i="1"/>
  <c r="I17" i="1"/>
  <c r="G21" i="1"/>
  <c r="E19" i="1"/>
  <c r="E103" i="1"/>
  <c r="G103" i="1"/>
  <c r="G123" i="1"/>
  <c r="E123" i="1"/>
  <c r="E21" i="1"/>
  <c r="G19" i="1"/>
  <c r="I103" i="1"/>
  <c r="E17" i="1"/>
  <c r="G17" i="1"/>
  <c r="I16" i="1"/>
  <c r="E16" i="1"/>
  <c r="I123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<sst xmlns="http://schemas.openxmlformats.org/spreadsheetml/2006/main" count="1546" uniqueCount="250">
  <si>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</si>
  <si>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</si>
  <si>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</si>
  <si>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</si>
  <si>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</si>
  <si>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</si>
  <si>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</si>
  <si>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</si>
  <si>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</si>
  <si>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</si>
  <si>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</si>
  <si>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</si>
  <si>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</si>
  <si>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</si>
  <si>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</si>
  <si>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</si>
  <si>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</si>
  <si>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</si>
  <si>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</si>
  <si>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</si>
  <si>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</si>
  <si>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</si>
  <si>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</si>
  <si>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</si>
  <si>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</si>
  <si>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</si>
  <si>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</si>
  <si>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</si>
  <si>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</si>
  <si>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</si>
  <si>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</si>
  <si>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</si>
  <si>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</si>
  <si>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</si>
  <si>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</si>
  <si>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</si>
  <si>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</si>
  <si>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</si>
  <si>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</si>
  <si>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</si>
  <si>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</si>
  <si>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</si>
  <si>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</si>
  <si>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</si>
  <si>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</si>
  <si>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</si>
  <si>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</si>
  <si>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A-01-02-04</t>
  </si>
  <si>
    <t>04</t>
  </si>
  <si>
    <t>OTROS GASTOS DE PERSONAL - DISTRIBUCIÓN PREVIO CONCEPTO DGPPN</t>
  </si>
  <si>
    <t>16</t>
  </si>
  <si>
    <t>A-02</t>
  </si>
  <si>
    <t>ADQUISICIÓN DE BIENES  Y SERVICIOS</t>
  </si>
  <si>
    <t>11</t>
  </si>
  <si>
    <t>SSF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</si>
  <si>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</si>
  <si>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</si>
  <si>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</si>
  <si>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</si>
  <si>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</si>
  <si>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</si>
  <si>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</si>
  <si>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FONDO PARA LA REHABILITACIÓN, INVERSIÓN SOCIAL Y LUCHA CONTRA EL CRIMEN ORGANIZADO</t>
  </si>
  <si>
    <t>A-03-03-01-999</t>
  </si>
  <si>
    <t>999</t>
  </si>
  <si>
    <t>OTRAS TRANSFERENCIAS - DISTRIBUCIÓN PREVIO CONCEPTO DGPPN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</si>
  <si>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</si>
  <si>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</si>
  <si>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</si>
  <si>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</si>
  <si>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</si>
  <si>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</si>
  <si>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</si>
  <si>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</si>
  <si>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</si>
  <si>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</si>
  <si>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</si>
  <si>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</si>
  <si>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</si>
  <si>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</si>
  <si>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C</t>
  </si>
  <si>
    <t>1201</t>
  </si>
  <si>
    <t>0800</t>
  </si>
  <si>
    <t>1202</t>
  </si>
  <si>
    <t>14</t>
  </si>
  <si>
    <t>20111D1</t>
  </si>
  <si>
    <t>15</t>
  </si>
  <si>
    <t>20110B1</t>
  </si>
  <si>
    <t>C-1202-0800-17-20111A1</t>
  </si>
  <si>
    <t>17</t>
  </si>
  <si>
    <t>20111A1</t>
  </si>
  <si>
    <t>C-1202-0800-18-20110A1</t>
  </si>
  <si>
    <t>18</t>
  </si>
  <si>
    <t>20110A1</t>
  </si>
  <si>
    <t>C-1203-0800-4-20110A2</t>
  </si>
  <si>
    <t>1203</t>
  </si>
  <si>
    <t>4</t>
  </si>
  <si>
    <t>20110A2</t>
  </si>
  <si>
    <t>1204</t>
  </si>
  <si>
    <t>C-1207-0800-9-20112B1</t>
  </si>
  <si>
    <t>1207</t>
  </si>
  <si>
    <t>9</t>
  </si>
  <si>
    <t>20112B1</t>
  </si>
  <si>
    <t>C-1207-0800-9-20112D1</t>
  </si>
  <si>
    <t>20112D1</t>
  </si>
  <si>
    <t>C-1207-0800-9-20112E1</t>
  </si>
  <si>
    <t>20112E1</t>
  </si>
  <si>
    <t>1299</t>
  </si>
  <si>
    <t>7</t>
  </si>
  <si>
    <t>C-1299-0800-8-20110C2</t>
  </si>
  <si>
    <t>8</t>
  </si>
  <si>
    <t>20110C2</t>
  </si>
  <si>
    <t>12-04-00</t>
  </si>
  <si>
    <t>SUPERINTENDENCIA DE NOTARIADO Y REGISTRO</t>
  </si>
  <si>
    <t>Propios</t>
  </si>
  <si>
    <t>20</t>
  </si>
  <si>
    <t>A-01-01-04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</si>
  <si>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</si>
  <si>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</si>
  <si>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</si>
  <si>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</si>
  <si>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</si>
  <si>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</si>
  <si>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</si>
  <si>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014</t>
  </si>
  <si>
    <t>21</t>
  </si>
  <si>
    <t>C-1204-0800-3-10306A</t>
  </si>
  <si>
    <t>3</t>
  </si>
  <si>
    <t>10306A</t>
  </si>
  <si>
    <t>C-1209-0800-15-10305B</t>
  </si>
  <si>
    <t>1209</t>
  </si>
  <si>
    <t>10305B</t>
  </si>
  <si>
    <t>C-1209-0800-17-53105B</t>
  </si>
  <si>
    <t>53105B</t>
  </si>
  <si>
    <t>C-1299-0800-8-10305C</t>
  </si>
  <si>
    <t>10305C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</si>
  <si>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</si>
  <si>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</si>
  <si>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</si>
  <si>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</si>
  <si>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</si>
  <si>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</si>
  <si>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</si>
  <si>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</si>
  <si>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</si>
  <si>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</si>
  <si>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</si>
  <si>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</si>
  <si>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</si>
  <si>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</si>
  <si>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</si>
  <si>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</si>
  <si>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</si>
  <si>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05</t>
  </si>
  <si>
    <t>GASTOS DE COMERCIALIZACIÓN Y PRODUCCIÓN</t>
  </si>
  <si>
    <t>A-08-04-03</t>
  </si>
  <si>
    <t>CONTRIBUCIÓN NACIONAL DE VALORIZACIÓN</t>
  </si>
  <si>
    <t>A-08-05</t>
  </si>
  <si>
    <t>MULTAS, SANCIONES E INTERESES DE MORA</t>
  </si>
  <si>
    <t>1206</t>
  </si>
  <si>
    <t>20112A</t>
  </si>
  <si>
    <t>12</t>
  </si>
  <si>
    <t>20112C</t>
  </si>
  <si>
    <t>6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</si>
  <si>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</si>
  <si>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</si>
  <si>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</si>
  <si>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</si>
  <si>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</si>
  <si>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</si>
  <si>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</si>
  <si>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</si>
  <si>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</si>
  <si>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</si>
  <si>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</si>
  <si>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</si>
  <si>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</si>
  <si>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</si>
  <si>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</si>
  <si>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</si>
  <si>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</si>
  <si>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</si>
  <si>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</si>
  <si>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</si>
  <si>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</si>
  <si>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</si>
  <si>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</si>
  <si>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</si>
  <si>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</si>
  <si>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</si>
  <si>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</si>
  <si>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</si>
  <si>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</si>
  <si>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</si>
  <si>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</si>
  <si>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</si>
  <si>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</si>
  <si>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</si>
  <si>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</si>
  <si>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</si>
  <si>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A-03-03-01-065</t>
  </si>
  <si>
    <t>065</t>
  </si>
  <si>
    <t>APOYO A LAS DISPOSICIONES PARA GARANTIZAR EL PLENO EJERCICIO DE LOS DERECHOS DE LAS PERSONAS CON DISCAPACIDAD. LEY 1618 DE 2013</t>
  </si>
  <si>
    <t>2. SEGURIDAD HUMANA Y JUSTICIA SOCIAL / A. POLÍTICA DE ESTADO DE TRANSFORMACIÓN DIGITAL DE LA JUSTICIA DE MEDIANO Y LARGO PLAZO - ACCESO EFECTIVO A LA JUSTICIA</t>
  </si>
  <si>
    <t>2. SEGURIDAD HUMANA Y JUSTICIA SOCIAL / A. PRESTACIÓN EFECTIVA DE JUSTICIA CON ENFOQUE DIFERENCIAL Y MÉTODOS DE RESOLUCIÓN DE CONFLICTOS - ACCESO EFECTIVO A LA JUSTICIA</t>
  </si>
  <si>
    <t>2. SEGURIDAD HUMANA Y JUSTICIA SOCIAL / B. JUSTICIA RESTAURATIVA PARA LA RECOMPOSICIÓN DE LOS LAZOS SOCIALES - ACCESO EFECTIVO A LA JUSTICIA</t>
  </si>
  <si>
    <t>2. SEGURIDAD HUMANA Y JUSTICIA SOCIAL / D. ROBUSTECIMIENTO DE LA ALTERNATIVIDAD PENAL, TRATAMIENTO DIFERENCIADO Y PREVENCIÓN DEL DELITO - ACCESO EFECTIVO A LA JUSTICIA</t>
  </si>
  <si>
    <t>2. SEGURIDAD HUMANA Y JUSTICIA SOCIAL / E. DE UN ENFOQUE REACTIVO DE LA POLÍTICA CRIMINAL Y PENITENCIARIA A UNO SUSTENTADO EN EVIDENCIA EMPÍRICA - ACCESO EFECTIVO A LA JUSTICIA</t>
  </si>
  <si>
    <t>2. SEGURIDAD HUMANA Y JUSTICIA SOCIAL / C. RENOVACIÓN DE LA ARQUITECTURA INSTITUCIONAL DEL SISTEMA DE JUSTICIA - FORTALECIMIENTO DE LA GOBERNANZA E INSTITUCIONALIDAD</t>
  </si>
  <si>
    <t>1. ORDENAMIENTO DEL TERRITORIO ALREDEDOR DEL AGUA Y JUSTICIA AMBIENTAL / A. ACCESO Y FORMALIZACIÓN DE LA PROPIEDAD</t>
  </si>
  <si>
    <t>1. ORDENAMIENTO DEL TERRITORIO ALREDEDOR DEL AGUA Y JUSTICIA AMBIENTAL / B. ACTUALIZACIÓN CATASTRAL MULTIPROPÓSITO</t>
  </si>
  <si>
    <t>5. CONVERGENCIA REGIONAL / B. ENTIDADES PÚBLICAS TERRITORIALES Y NACIONALES FORTALECIDAS</t>
  </si>
  <si>
    <t>1. ORDENAMIENTO DEL TERRITORIO ALREDEDOR DEL AGUA Y JUSTICIA AMBIENTAL / C. SISTEMA DE ADMINISTRACIÓN DEL TERRITORIO (SAT)</t>
  </si>
  <si>
    <t>2. SEGURIDAD HUMANA Y JUSTICIA SOCIAL / A. TRATAMIENTO PENITENCIARIO, RESOCIALIZACIÓN Y NO REINCIDENCIA PARA UN PROYECTO DE VIDA DIGNO</t>
  </si>
  <si>
    <t>2. SEGURIDAD HUMANA Y JUSTICIA SOCIAL / C. ATENCIÓN A LA POBLACIÓN CONDENADA, SINDICADA Y POSPENADA EN LOS TERRITORIOS</t>
  </si>
  <si>
    <t>2. SEGURIDAD HUMANA Y JUSTICIA SOCIAL / E. SISTEMA NACIONAL DE DEFENSA JURÍDICA DEL ESTADO</t>
  </si>
  <si>
    <t>C-1201-0800-3-20110C</t>
  </si>
  <si>
    <t>20110C</t>
  </si>
  <si>
    <t>2. SEGURIDAD HUMANA Y JUSTICIA SOCIAL / C. RENOVACIÓN DE LA ARQUITECTURA INSTITUCIONAL DEL SISTEMA DE JUSTICIA</t>
  </si>
  <si>
    <t>C-1202-0800-19-20110C</t>
  </si>
  <si>
    <t>19</t>
  </si>
  <si>
    <t>C-1202-0800-20-20111D1</t>
  </si>
  <si>
    <t>2. SEGURIDAD HUMANA Y JUSTICIA SOCIAL / D1. CAPACIDADES Y LA OFERTA DEL SISTEMA DE JUSTICIA - ACCESO EFECTIVO A LA JUSTICIA</t>
  </si>
  <si>
    <t>C-1202-0800-21-20110B1</t>
  </si>
  <si>
    <t>2. SEGURIDAD HUMANA Y JUSTICIA SOCIAL / B1. JURISDICCIÓN ESPECIAL INDÍGENA, JUSTICIAS PROPIAS Y COMUNITARIA, Y DESARROLLO DE JUSTICIA AMBIENTAL - ACCESO EFECTIVO A LA JUSTICIA</t>
  </si>
  <si>
    <t>C-1202-0800-22-20110B</t>
  </si>
  <si>
    <t>22</t>
  </si>
  <si>
    <t>20110B</t>
  </si>
  <si>
    <t>2. SEGURIDAD HUMANA Y JUSTICIA SOCIAL / B. JURISDICCIÓN ESPECIAL INDÍGENA, JUSTICIAS PROPIAS Y COMUNITARIA, Y DESARROLLO DE JUSTICIA AMBIENTAL</t>
  </si>
  <si>
    <t>C-1204-0800-6-20113B</t>
  </si>
  <si>
    <t>20113B</t>
  </si>
  <si>
    <t>2. SEGURIDAD HUMANA Y JUSTICIA SOCIAL / B. OFERTA INSTITUCIONAL Y DE LOS MECANISMOS DE JUSTICIA TRANSICIONAL</t>
  </si>
  <si>
    <t>C-1207-0800-11-20112A</t>
  </si>
  <si>
    <t>C-1207-0800-11-20112C</t>
  </si>
  <si>
    <t>C-1207-0800-11-20112E</t>
  </si>
  <si>
    <t>20112E</t>
  </si>
  <si>
    <t>2. SEGURIDAD HUMANA Y JUSTICIA SOCIAL / E. DE UN ENFOQUE REACTIVO DE LA POLÍTICA CRIMINAL Y PENITENCIARIA A UNO SUSTENTADO EN EVIDENCIA EMPÍRICA</t>
  </si>
  <si>
    <t>C-1299-0800-10-20110A</t>
  </si>
  <si>
    <t>20110A</t>
  </si>
  <si>
    <t>2. SEGURIDAD HUMANA Y JUSTICIA SOCIAL / A. PRESTACIÓN EFECTIVA DE JUSTICIA CON ENFOQUE DIFERENCIAL Y MÉTODOS DE RESOLUCIÓN DE CONFLICTOS</t>
  </si>
  <si>
    <t>C-1206-0800-11-40020112</t>
  </si>
  <si>
    <t>40020112</t>
  </si>
  <si>
    <t>4. TRANSFORMACIÓN PRODUCTIVA, INTERNACIONALIZACIÓN Y ACCIÓN CLÍMATICA / 12. HUMANIZACIÓN DE LA POLÍTICA CRIMINAL Y SUPERACIÓN DEL ESTADO DE COSAS INCONSTITUCIONAL EN MATERIA PENITENCIARIA Y CARCELARIA</t>
  </si>
  <si>
    <t>C-1206-0800-12-40020112</t>
  </si>
  <si>
    <t>C-1299-0800-7-40020112</t>
  </si>
  <si>
    <t>A-03-04-02-004</t>
  </si>
  <si>
    <t>004</t>
  </si>
  <si>
    <t>BONOS PENSIONALES (DE PENSIONES)</t>
  </si>
  <si>
    <t>Enero-Junio</t>
  </si>
  <si>
    <t>Ejecución Presupuestal a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</si>
</sst>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[$-1240A]&quot;$&quot;\ #,##0.00;\-&quot;$&quot;\ #,##0.00"/>
    <numFmt numFmtId="166" formatCode="_-&quot;$&quot;* #,##0_-;\-&quot;$&quot;* #,##0_-;_-&quot;$&quot;* &quot;-&quot;_-;_-@_-"/>
    <numFmt numFmtId="167" formatCode="_(&quot;$&quot;\ * #,##0.00_);_(&quot;$&quot;\ * \(#,##0.00\);_(&quot;$&quot;\ 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4"/>
      <name val="Century Gothic"/>
      <family val="2"/>
    </font>
    <font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0" fontId="1" fillId="0" borderId="0"/>
    <xf numFmtId="0" fontId="17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5" fillId="0" borderId="0" xfId="2" applyFont="1"/>
    <xf numFmtId="0" fontId="0" fillId="3" borderId="0" xfId="0" applyFill="1"/>
    <xf numFmtId="0" fontId="5" fillId="0" borderId="0" xfId="2" applyFont="1" applyAlignment="1">
      <alignment horizontal="center"/>
    </xf>
    <xf numFmtId="0" fontId="8" fillId="0" borderId="0" xfId="2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10" fontId="0" fillId="0" borderId="0" xfId="1" applyNumberFormat="1" applyFont="1"/>
    <xf numFmtId="0" fontId="9" fillId="2" borderId="0" xfId="2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6" fillId="5" borderId="0" xfId="2" applyFont="1" applyFill="1"/>
    <xf numFmtId="4" fontId="6" fillId="5" borderId="0" xfId="2" applyNumberFormat="1" applyFont="1" applyFill="1"/>
    <xf numFmtId="10" fontId="6" fillId="5" borderId="0" xfId="2" applyNumberFormat="1" applyFont="1" applyFill="1" applyAlignment="1">
      <alignment horizontal="center"/>
    </xf>
    <xf numFmtId="0" fontId="7" fillId="4" borderId="0" xfId="2" applyFont="1" applyFill="1"/>
    <xf numFmtId="4" fontId="7" fillId="4" borderId="0" xfId="2" applyNumberFormat="1" applyFont="1" applyFill="1"/>
    <xf numFmtId="10" fontId="7" fillId="4" borderId="0" xfId="2" applyNumberFormat="1" applyFont="1" applyFill="1" applyAlignment="1">
      <alignment horizontal="center"/>
    </xf>
    <xf numFmtId="0" fontId="5" fillId="0" borderId="1" xfId="2" applyFont="1" applyBorder="1" applyAlignment="1">
      <alignment horizontal="left" vertical="center"/>
    </xf>
    <xf numFmtId="4" fontId="5" fillId="0" borderId="2" xfId="2" applyNumberFormat="1" applyFont="1" applyBorder="1"/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4" fontId="5" fillId="0" borderId="5" xfId="2" applyNumberFormat="1" applyFont="1" applyBorder="1"/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Border="1" applyAlignment="1">
      <alignment horizontal="left" vertical="center" wrapText="1"/>
    </xf>
    <xf numFmtId="0" fontId="6" fillId="0" borderId="0" xfId="2" applyFont="1"/>
    <xf numFmtId="4" fontId="6" fillId="0" borderId="0" xfId="2" applyNumberFormat="1" applyFont="1"/>
    <xf numFmtId="10" fontId="6" fillId="0" borderId="0" xfId="2" applyNumberFormat="1" applyFont="1" applyAlignment="1">
      <alignment horizontal="center"/>
    </xf>
    <xf numFmtId="4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 wrapText="1"/>
    </xf>
    <xf numFmtId="4" fontId="6" fillId="5" borderId="5" xfId="2" applyNumberFormat="1" applyFont="1" applyFill="1" applyBorder="1" applyAlignment="1">
      <alignment vertical="center"/>
    </xf>
    <xf numFmtId="10" fontId="6" fillId="5" borderId="5" xfId="2" applyNumberFormat="1" applyFont="1" applyFill="1" applyBorder="1" applyAlignment="1">
      <alignment horizontal="center" vertical="center"/>
    </xf>
    <xf numFmtId="9" fontId="6" fillId="5" borderId="5" xfId="2" applyNumberFormat="1" applyFont="1" applyFill="1" applyBorder="1" applyAlignment="1">
      <alignment horizontal="center" vertical="center"/>
    </xf>
    <xf numFmtId="10" fontId="6" fillId="5" borderId="6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/>
    <xf numFmtId="164" fontId="5" fillId="0" borderId="2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Border="1" applyAlignment="1">
      <alignment vertical="center"/>
    </xf>
    <xf numFmtId="164" fontId="5" fillId="0" borderId="0" xfId="2" applyNumberFormat="1" applyFont="1"/>
    <xf numFmtId="164" fontId="7" fillId="4" borderId="0" xfId="2" applyNumberFormat="1" applyFont="1" applyFill="1"/>
    <xf numFmtId="3" fontId="6" fillId="5" borderId="0" xfId="2" applyNumberFormat="1" applyFont="1" applyFill="1"/>
    <xf numFmtId="3" fontId="5" fillId="0" borderId="2" xfId="2" applyNumberFormat="1" applyFont="1" applyBorder="1"/>
    <xf numFmtId="3" fontId="5" fillId="0" borderId="5" xfId="2" applyNumberFormat="1" applyFont="1" applyBorder="1"/>
    <xf numFmtId="3" fontId="5" fillId="0" borderId="5" xfId="2" applyNumberFormat="1" applyFont="1" applyBorder="1" applyAlignment="1">
      <alignment vertical="center"/>
    </xf>
    <xf numFmtId="3" fontId="5" fillId="0" borderId="0" xfId="2" applyNumberFormat="1" applyFont="1"/>
    <xf numFmtId="3" fontId="7" fillId="4" borderId="0" xfId="2" applyNumberFormat="1" applyFont="1" applyFill="1"/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0" fontId="13" fillId="0" borderId="0" xfId="0" applyFont="1"/>
    <xf numFmtId="0" fontId="14" fillId="0" borderId="8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8" xfId="0" applyFont="1" applyBorder="1" applyAlignment="1">
      <alignment vertical="center" wrapText="1" readingOrder="1"/>
    </xf>
    <xf numFmtId="165" fontId="14" fillId="0" borderId="8" xfId="0" applyNumberFormat="1" applyFont="1" applyBorder="1" applyAlignment="1">
      <alignment horizontal="right" vertical="center" wrapText="1" readingOrder="1"/>
    </xf>
    <xf numFmtId="0" fontId="15" fillId="0" borderId="8" xfId="0" applyFont="1" applyBorder="1" applyAlignment="1">
      <alignment horizontal="right" vertical="center" wrapText="1" readingOrder="1"/>
    </xf>
    <xf numFmtId="4" fontId="16" fillId="4" borderId="0" xfId="2" applyNumberFormat="1" applyFont="1" applyFill="1"/>
    <xf numFmtId="3" fontId="4" fillId="0" borderId="2" xfId="2" applyNumberFormat="1" applyFont="1" applyBorder="1"/>
    <xf numFmtId="3" fontId="4" fillId="0" borderId="5" xfId="2" applyNumberFormat="1" applyFont="1" applyBorder="1"/>
    <xf numFmtId="3" fontId="4" fillId="0" borderId="5" xfId="2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4" fontId="4" fillId="0" borderId="2" xfId="2" applyNumberFormat="1" applyFont="1" applyBorder="1"/>
    <xf numFmtId="4" fontId="4" fillId="0" borderId="5" xfId="2" applyNumberFormat="1" applyFont="1" applyBorder="1"/>
    <xf numFmtId="0" fontId="19" fillId="0" borderId="0" xfId="0" applyFont="1"/>
    <xf numFmtId="0" fontId="20" fillId="0" borderId="0" xfId="0" applyFont="1"/>
    <xf numFmtId="0" fontId="9" fillId="0" borderId="0" xfId="0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50">
    <cellStyle name="Millares [0] 2" xfId="23" xr:uid="{AD2662DB-04AD-42C0-90DF-A95C1AFFA763}"/>
    <cellStyle name="Millares [0] 3" xfId="27" xr:uid="{BE58B858-BD83-4D0F-9119-CA29AA2B359C}"/>
    <cellStyle name="Millares [0] 3 2" xfId="34" xr:uid="{32DAB3FF-5F50-4A1C-AC94-046648FE32BD}"/>
    <cellStyle name="Millares [0] 4" xfId="17" xr:uid="{2F6D868D-438B-4F30-ABB7-BDAD1AE15F98}"/>
    <cellStyle name="Millares 2" xfId="29" xr:uid="{6E7547DE-3257-42E1-8EB7-99F9348D36FC}"/>
    <cellStyle name="Millares 2 2" xfId="30" xr:uid="{97864957-9758-4473-A835-3DAB1383FEDB}"/>
    <cellStyle name="Millares 3" xfId="31" xr:uid="{1202996B-82D8-4534-8A71-AF043AB1DDE2}"/>
    <cellStyle name="Millares 4" xfId="39" xr:uid="{65D16B64-47B6-46C2-805E-FAC3AFB630F4}"/>
    <cellStyle name="Millares 4 2" xfId="41" xr:uid="{15D577A8-B8CA-499F-97FF-B9EC25A9BD86}"/>
    <cellStyle name="Millares 4 3" xfId="43" xr:uid="{C4F7D918-EACF-4404-884B-5ABE53023B04}"/>
    <cellStyle name="Millares 4 4" xfId="45" xr:uid="{F153D981-A340-4E0A-89F4-2BBC8AD8477D}"/>
    <cellStyle name="Millares 4 5" xfId="47" xr:uid="{5280F5DE-4CAD-4582-AB20-F96F7D8C9D03}"/>
    <cellStyle name="Millares 4 6" xfId="49" xr:uid="{E5AF5792-3ABB-4B56-B2BC-D0198758A753}"/>
    <cellStyle name="Millares 5" xfId="3" xr:uid="{949ABE0D-4A4B-4CB4-9A98-021E105B9B0D}"/>
    <cellStyle name="Moneda [0] 2" xfId="11" xr:uid="{EFC1B92C-6C7F-473C-A550-7C82AFB58574}"/>
    <cellStyle name="Moneda [0] 3" xfId="24" xr:uid="{D5BC75B0-C896-4586-8929-7B519362CD0E}"/>
    <cellStyle name="Moneda 2" xfId="28" xr:uid="{4E5E80E6-B944-4A55-B031-3252081D5C5B}"/>
    <cellStyle name="Moneda 3" xfId="32" xr:uid="{21DD8F69-19FD-49AD-A33B-F8DFC2938EEA}"/>
    <cellStyle name="Normal" xfId="0" builtinId="0"/>
    <cellStyle name="Normal 2" xfId="2" xr:uid="{00000000-0005-0000-0000-000001000000}"/>
    <cellStyle name="Normal 2 2" xfId="8" xr:uid="{35339628-9C5F-470C-8853-9E5CD15E5C73}"/>
    <cellStyle name="Normal 2 2 2" xfId="12" xr:uid="{50FA16AB-2C9C-4AA5-9A96-4CA33F9C2E23}"/>
    <cellStyle name="Normal 2 2 3" xfId="15" xr:uid="{966054CD-5A1D-4ACF-87C5-F00C2F9A39AB}"/>
    <cellStyle name="Normal 2 2 3 2" xfId="35" xr:uid="{DA8D4C27-E91F-4ADB-A4D6-BF5D063DE694}"/>
    <cellStyle name="Normal 2 2 4" xfId="16" xr:uid="{DCAE5CA6-E5F1-49AC-838D-D5DD9E2A54B1}"/>
    <cellStyle name="Normal 2 2 4 2" xfId="36" xr:uid="{AA495D63-745C-4850-873E-A3C557FD5661}"/>
    <cellStyle name="Normal 2 2 5" xfId="19" xr:uid="{07971CA6-DD6E-4E19-984A-F79CF2171B9B}"/>
    <cellStyle name="Normal 2 3" xfId="10" xr:uid="{C0BEDCD0-2DB8-44B7-A0C8-B96730E43CBD}"/>
    <cellStyle name="Normal 2 4" xfId="4" xr:uid="{59C56D2E-4C9F-450B-8885-DD9C8B29E994}"/>
    <cellStyle name="Normal 3" xfId="5" xr:uid="{EFFBFD9A-DF49-4B9D-A194-0E66A0E0C4B2}"/>
    <cellStyle name="Normal 4" xfId="6" xr:uid="{46135E4A-3365-4F13-BB51-B5BD878ADE83}"/>
    <cellStyle name="Normal 4 2" xfId="9" xr:uid="{FEBCBC7B-EAF0-4485-A1A9-F3F6787D0E3F}"/>
    <cellStyle name="Normal 4 2 2" xfId="13" xr:uid="{9CB84E69-93ED-40DD-8DF2-C0A90C802AE3}"/>
    <cellStyle name="Normal 5" xfId="18" xr:uid="{6258360E-F7A1-42B0-BFC0-812E71228878}"/>
    <cellStyle name="Normal 6" xfId="25" xr:uid="{9336D67B-A193-404E-9E34-D396D9B852A3}"/>
    <cellStyle name="Normal 6 2" xfId="33" xr:uid="{0CF5674F-2259-44CF-939B-F2F8C05D4B84}"/>
    <cellStyle name="Normal 6 3" xfId="37" xr:uid="{BB10C7CF-BF66-40DA-A0D4-A7F29A65BD7B}"/>
    <cellStyle name="Normal 6 3 2" xfId="40" xr:uid="{B5403B21-7574-48ED-9541-069B1E5C96D2}"/>
    <cellStyle name="Normal 6 3 3" xfId="42" xr:uid="{D0F3C585-172F-492A-A23C-4C90C4DCA600}"/>
    <cellStyle name="Normal 6 3 4" xfId="44" xr:uid="{DE96E19B-A5C2-4691-83E7-D3A02D55206F}"/>
    <cellStyle name="Normal 6 3 5" xfId="46" xr:uid="{AC3E5E95-1883-41FC-AC74-DE18A060688A}"/>
    <cellStyle name="Normal 6 3 6" xfId="48" xr:uid="{78731C3E-63E4-4BB2-80B0-69FCAC5EC8A5}"/>
    <cellStyle name="Porcentaje" xfId="1" builtinId="5"/>
    <cellStyle name="Porcentaje 2" xfId="7" xr:uid="{30835008-F065-48CD-8852-5B07C9CE9397}"/>
    <cellStyle name="Porcentaje 2 2" xfId="21" xr:uid="{30D941E3-4EB7-4601-BD9E-B8A6BFDD4587}"/>
    <cellStyle name="Porcentaje 2 2 2" xfId="38" xr:uid="{6902AF12-D0C2-4068-9959-12D6DD2AD9CE}"/>
    <cellStyle name="Porcentaje 3" xfId="22" xr:uid="{B2DEA48C-5BB3-4F11-8573-806ED655823D}"/>
    <cellStyle name="Porcentaje 4" xfId="26" xr:uid="{B21C8D79-7DEB-42D5-A720-1243BBAF0BAA}"/>
    <cellStyle name="Porcentaje 5" xfId="14" xr:uid="{C5F3E2DB-A44F-4EB5-8969-0329C5060AAE}"/>
    <cellStyle name="Porcentaje 7" xfId="20" xr:uid="{968FC4BE-E2D1-4055-B202-02A3336BD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53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7833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95</xdr:row>
      <xdr:rowOff>158750</xdr:rowOff>
    </xdr:from>
    <xdr:to>
      <xdr:col>1</xdr:col>
      <xdr:colOff>2335893</xdr:colOff>
      <xdr:row>98</xdr:row>
      <xdr:rowOff>137855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171450</xdr:rowOff>
    </xdr:from>
    <xdr:to>
      <xdr:col>1</xdr:col>
      <xdr:colOff>2254250</xdr:colOff>
      <xdr:row>6</xdr:row>
      <xdr:rowOff>149860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197100" cy="1235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9"/>
  <sheetViews>
    <sheetView showGridLines="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C9" sqref="C9"/>
    </sheetView>
  </sheetViews>
  <sheetFormatPr baseColWidth="10" defaultColWidth="11.5703125" defaultRowHeight="15" x14ac:dyDescent="0.25"/>
  <cols>
    <col min="1" max="1" width="13.42578125" style="60" customWidth="1"/>
    <col min="2" max="2" width="26.85546875" style="60" customWidth="1"/>
    <col min="3" max="3" width="21.5703125" style="60" customWidth="1"/>
    <col min="4" max="11" width="5.42578125" style="60" customWidth="1"/>
    <col min="12" max="12" width="7" style="60" customWidth="1"/>
    <col min="13" max="13" width="9.7109375" style="60" customWidth="1"/>
    <col min="14" max="14" width="8.140625" style="60" customWidth="1"/>
    <col min="15" max="15" width="9.7109375" style="60" customWidth="1"/>
    <col min="16" max="16" width="27.7109375" style="60" customWidth="1"/>
    <col min="17" max="27" width="18.85546875" style="60" customWidth="1"/>
    <col min="28" max="28" width="0" style="60" hidden="1" customWidth="1"/>
    <col min="29" max="29" width="6.42578125" style="60" customWidth="1"/>
    <col min="30" max="16384" width="11.5703125" style="60"/>
  </cols>
  <sheetData>
    <row r="1" spans="1:27" x14ac:dyDescent="0.25">
      <c r="A1" s="71" t="s">
        <v>0</v>
      </c>
      <c r="B1" s="71">
        <v>2025</v>
      </c>
      <c r="C1" s="72" t="s">
        <v>1</v>
      </c>
      <c r="D1" s="72" t="s">
        <v>1</v>
      </c>
      <c r="E1" s="72" t="s">
        <v>1</v>
      </c>
      <c r="F1" s="72" t="s">
        <v>1</v>
      </c>
      <c r="G1" s="72" t="s">
        <v>1</v>
      </c>
      <c r="H1" s="72" t="s">
        <v>1</v>
      </c>
      <c r="I1" s="72" t="s">
        <v>1</v>
      </c>
      <c r="J1" s="72" t="s">
        <v>1</v>
      </c>
      <c r="K1" s="72" t="s">
        <v>1</v>
      </c>
      <c r="L1" s="72" t="s">
        <v>1</v>
      </c>
      <c r="M1" s="72" t="s">
        <v>1</v>
      </c>
      <c r="N1" s="72" t="s">
        <v>1</v>
      </c>
      <c r="O1" s="72" t="s">
        <v>1</v>
      </c>
      <c r="P1" s="72" t="s">
        <v>1</v>
      </c>
      <c r="Q1" s="72" t="s">
        <v>1</v>
      </c>
      <c r="R1" s="72" t="s">
        <v>1</v>
      </c>
      <c r="S1" s="72" t="s">
        <v>1</v>
      </c>
      <c r="T1" s="72" t="s">
        <v>1</v>
      </c>
      <c r="U1" s="72" t="s">
        <v>1</v>
      </c>
      <c r="V1" s="72" t="s">
        <v>1</v>
      </c>
      <c r="W1" s="72" t="s">
        <v>1</v>
      </c>
      <c r="X1" s="72" t="s">
        <v>1</v>
      </c>
      <c r="Y1" s="72" t="s">
        <v>1</v>
      </c>
      <c r="Z1" s="72" t="s">
        <v>1</v>
      </c>
      <c r="AA1" s="72" t="s">
        <v>1</v>
      </c>
    </row>
    <row r="2" spans="1:27" x14ac:dyDescent="0.25">
      <c r="A2" s="71" t="s">
        <v>2</v>
      </c>
      <c r="B2" s="71" t="s">
        <v>3</v>
      </c>
      <c r="C2" s="72" t="s">
        <v>1</v>
      </c>
      <c r="D2" s="72" t="s">
        <v>1</v>
      </c>
      <c r="E2" s="72" t="s">
        <v>1</v>
      </c>
      <c r="F2" s="72" t="s">
        <v>1</v>
      </c>
      <c r="G2" s="72" t="s">
        <v>1</v>
      </c>
      <c r="H2" s="72" t="s">
        <v>1</v>
      </c>
      <c r="I2" s="72" t="s">
        <v>1</v>
      </c>
      <c r="J2" s="72" t="s">
        <v>1</v>
      </c>
      <c r="K2" s="72" t="s">
        <v>1</v>
      </c>
      <c r="L2" s="72" t="s">
        <v>1</v>
      </c>
      <c r="M2" s="72" t="s">
        <v>1</v>
      </c>
      <c r="N2" s="72" t="s">
        <v>1</v>
      </c>
      <c r="O2" s="72" t="s">
        <v>1</v>
      </c>
      <c r="P2" s="72" t="s">
        <v>1</v>
      </c>
      <c r="Q2" s="72" t="s">
        <v>1</v>
      </c>
      <c r="R2" s="72" t="s">
        <v>1</v>
      </c>
      <c r="S2" s="72" t="s">
        <v>1</v>
      </c>
      <c r="T2" s="72" t="s">
        <v>1</v>
      </c>
      <c r="U2" s="72" t="s">
        <v>1</v>
      </c>
      <c r="V2" s="72" t="s">
        <v>1</v>
      </c>
      <c r="W2" s="72" t="s">
        <v>1</v>
      </c>
      <c r="X2" s="72" t="s">
        <v>1</v>
      </c>
      <c r="Y2" s="72" t="s">
        <v>1</v>
      </c>
      <c r="Z2" s="72" t="s">
        <v>1</v>
      </c>
      <c r="AA2" s="72" t="s">
        <v>1</v>
      </c>
    </row>
    <row r="3" spans="1:27" x14ac:dyDescent="0.25">
      <c r="A3" s="71" t="s">
        <v>4</v>
      </c>
      <c r="B3" s="71" t="s">
        <v>248</v>
      </c>
      <c r="C3" s="72" t="s">
        <v>1</v>
      </c>
      <c r="D3" s="72" t="s">
        <v>1</v>
      </c>
      <c r="E3" s="72" t="s">
        <v>1</v>
      </c>
      <c r="F3" s="72" t="s">
        <v>1</v>
      </c>
      <c r="G3" s="72" t="s">
        <v>1</v>
      </c>
      <c r="H3" s="72" t="s">
        <v>1</v>
      </c>
      <c r="I3" s="72" t="s">
        <v>1</v>
      </c>
      <c r="J3" s="72" t="s">
        <v>1</v>
      </c>
      <c r="K3" s="72" t="s">
        <v>1</v>
      </c>
      <c r="L3" s="72" t="s">
        <v>1</v>
      </c>
      <c r="M3" s="72" t="s">
        <v>1</v>
      </c>
      <c r="N3" s="72" t="s">
        <v>1</v>
      </c>
      <c r="O3" s="72" t="s">
        <v>1</v>
      </c>
      <c r="P3" s="72" t="s">
        <v>1</v>
      </c>
      <c r="Q3" s="72" t="s">
        <v>1</v>
      </c>
      <c r="R3" s="72" t="s">
        <v>1</v>
      </c>
      <c r="S3" s="72" t="s">
        <v>1</v>
      </c>
      <c r="T3" s="72" t="s">
        <v>1</v>
      </c>
      <c r="U3" s="72" t="s">
        <v>1</v>
      </c>
      <c r="V3" s="72" t="s">
        <v>1</v>
      </c>
      <c r="W3" s="72" t="s">
        <v>1</v>
      </c>
      <c r="X3" s="72" t="s">
        <v>1</v>
      </c>
      <c r="Y3" s="72" t="s">
        <v>1</v>
      </c>
      <c r="Z3" s="72" t="s">
        <v>1</v>
      </c>
      <c r="AA3" s="72" t="s">
        <v>1</v>
      </c>
    </row>
    <row r="4" spans="1:27" ht="24" x14ac:dyDescent="0.25">
      <c r="A4" s="71" t="s">
        <v>5</v>
      </c>
      <c r="B4" s="71" t="s">
        <v>6</v>
      </c>
      <c r="C4" s="71" t="s">
        <v>7</v>
      </c>
      <c r="D4" s="71" t="s">
        <v>8</v>
      </c>
      <c r="E4" s="71" t="s">
        <v>9</v>
      </c>
      <c r="F4" s="71" t="s">
        <v>10</v>
      </c>
      <c r="G4" s="71" t="s">
        <v>11</v>
      </c>
      <c r="H4" s="71" t="s">
        <v>12</v>
      </c>
      <c r="I4" s="71" t="s">
        <v>13</v>
      </c>
      <c r="J4" s="71" t="s">
        <v>14</v>
      </c>
      <c r="K4" s="71" t="s">
        <v>15</v>
      </c>
      <c r="L4" s="71" t="s">
        <v>16</v>
      </c>
      <c r="M4" s="71" t="s">
        <v>17</v>
      </c>
      <c r="N4" s="71" t="s">
        <v>18</v>
      </c>
      <c r="O4" s="71" t="s">
        <v>19</v>
      </c>
      <c r="P4" s="71" t="s">
        <v>20</v>
      </c>
      <c r="Q4" s="71" t="s">
        <v>21</v>
      </c>
      <c r="R4" s="71" t="s">
        <v>22</v>
      </c>
      <c r="S4" s="71" t="s">
        <v>23</v>
      </c>
      <c r="T4" s="71" t="s">
        <v>24</v>
      </c>
      <c r="U4" s="71" t="s">
        <v>25</v>
      </c>
      <c r="V4" s="71" t="s">
        <v>26</v>
      </c>
      <c r="W4" s="71" t="s">
        <v>27</v>
      </c>
      <c r="X4" s="71" t="s">
        <v>28</v>
      </c>
      <c r="Y4" s="71" t="s">
        <v>29</v>
      </c>
      <c r="Z4" s="71" t="s">
        <v>30</v>
      </c>
      <c r="AA4" s="71" t="s">
        <v>31</v>
      </c>
    </row>
    <row r="5" spans="1:27" ht="22.5" x14ac:dyDescent="0.25">
      <c r="A5" s="61" t="s">
        <v>32</v>
      </c>
      <c r="B5" s="62" t="s">
        <v>33</v>
      </c>
      <c r="C5" s="63" t="s">
        <v>34</v>
      </c>
      <c r="D5" s="61" t="s">
        <v>35</v>
      </c>
      <c r="E5" s="61" t="s">
        <v>36</v>
      </c>
      <c r="F5" s="61" t="s">
        <v>36</v>
      </c>
      <c r="G5" s="61" t="s">
        <v>36</v>
      </c>
      <c r="H5" s="61"/>
      <c r="I5" s="61"/>
      <c r="J5" s="61"/>
      <c r="K5" s="61"/>
      <c r="L5" s="61"/>
      <c r="M5" s="61" t="s">
        <v>37</v>
      </c>
      <c r="N5" s="61" t="s">
        <v>38</v>
      </c>
      <c r="O5" s="61" t="s">
        <v>39</v>
      </c>
      <c r="P5" s="62" t="s">
        <v>40</v>
      </c>
      <c r="Q5" s="64">
        <v>32385000000</v>
      </c>
      <c r="R5" s="64">
        <v>0</v>
      </c>
      <c r="S5" s="64">
        <v>0</v>
      </c>
      <c r="T5" s="64">
        <v>32385000000</v>
      </c>
      <c r="U5" s="64">
        <v>0</v>
      </c>
      <c r="V5" s="64">
        <v>32385000000</v>
      </c>
      <c r="W5" s="64">
        <v>0</v>
      </c>
      <c r="X5" s="64">
        <v>13391331554</v>
      </c>
      <c r="Y5" s="64">
        <v>13391331554</v>
      </c>
      <c r="Z5" s="64">
        <v>13391331554</v>
      </c>
      <c r="AA5" s="64">
        <v>13391331554</v>
      </c>
    </row>
    <row r="6" spans="1:27" ht="22.5" x14ac:dyDescent="0.25">
      <c r="A6" s="61" t="s">
        <v>32</v>
      </c>
      <c r="B6" s="62" t="s">
        <v>33</v>
      </c>
      <c r="C6" s="63" t="s">
        <v>41</v>
      </c>
      <c r="D6" s="61" t="s">
        <v>35</v>
      </c>
      <c r="E6" s="61" t="s">
        <v>36</v>
      </c>
      <c r="F6" s="61" t="s">
        <v>36</v>
      </c>
      <c r="G6" s="61" t="s">
        <v>42</v>
      </c>
      <c r="H6" s="61"/>
      <c r="I6" s="61"/>
      <c r="J6" s="61"/>
      <c r="K6" s="61"/>
      <c r="L6" s="61"/>
      <c r="M6" s="61" t="s">
        <v>37</v>
      </c>
      <c r="N6" s="61" t="s">
        <v>38</v>
      </c>
      <c r="O6" s="61" t="s">
        <v>39</v>
      </c>
      <c r="P6" s="62" t="s">
        <v>43</v>
      </c>
      <c r="Q6" s="64">
        <v>11577800000</v>
      </c>
      <c r="R6" s="64">
        <v>0</v>
      </c>
      <c r="S6" s="64">
        <v>0</v>
      </c>
      <c r="T6" s="64">
        <v>11577800000</v>
      </c>
      <c r="U6" s="64">
        <v>0</v>
      </c>
      <c r="V6" s="64">
        <v>11577800000</v>
      </c>
      <c r="W6" s="64">
        <v>0</v>
      </c>
      <c r="X6" s="64">
        <v>5024048926</v>
      </c>
      <c r="Y6" s="64">
        <v>5024048926</v>
      </c>
      <c r="Z6" s="64">
        <v>5024048926</v>
      </c>
      <c r="AA6" s="64">
        <v>5024048926</v>
      </c>
    </row>
    <row r="7" spans="1:27" ht="33.75" x14ac:dyDescent="0.25">
      <c r="A7" s="61" t="s">
        <v>32</v>
      </c>
      <c r="B7" s="62" t="s">
        <v>33</v>
      </c>
      <c r="C7" s="63" t="s">
        <v>44</v>
      </c>
      <c r="D7" s="61" t="s">
        <v>35</v>
      </c>
      <c r="E7" s="61" t="s">
        <v>36</v>
      </c>
      <c r="F7" s="61" t="s">
        <v>36</v>
      </c>
      <c r="G7" s="61" t="s">
        <v>45</v>
      </c>
      <c r="H7" s="61"/>
      <c r="I7" s="61"/>
      <c r="J7" s="61"/>
      <c r="K7" s="61"/>
      <c r="L7" s="61"/>
      <c r="M7" s="61" t="s">
        <v>37</v>
      </c>
      <c r="N7" s="61" t="s">
        <v>38</v>
      </c>
      <c r="O7" s="61" t="s">
        <v>39</v>
      </c>
      <c r="P7" s="62" t="s">
        <v>46</v>
      </c>
      <c r="Q7" s="64">
        <v>4311600000</v>
      </c>
      <c r="R7" s="64">
        <v>0</v>
      </c>
      <c r="S7" s="64">
        <v>0</v>
      </c>
      <c r="T7" s="64">
        <v>4311600000</v>
      </c>
      <c r="U7" s="64">
        <v>0</v>
      </c>
      <c r="V7" s="64">
        <v>4311600000</v>
      </c>
      <c r="W7" s="64">
        <v>0</v>
      </c>
      <c r="X7" s="64">
        <v>2529248607</v>
      </c>
      <c r="Y7" s="64">
        <v>2529248607</v>
      </c>
      <c r="Z7" s="64">
        <v>2529248607</v>
      </c>
      <c r="AA7" s="64">
        <v>2529248607</v>
      </c>
    </row>
    <row r="8" spans="1:27" ht="33.75" x14ac:dyDescent="0.25">
      <c r="A8" s="61" t="s">
        <v>32</v>
      </c>
      <c r="B8" s="62" t="s">
        <v>33</v>
      </c>
      <c r="C8" s="63" t="s">
        <v>116</v>
      </c>
      <c r="D8" s="61" t="s">
        <v>35</v>
      </c>
      <c r="E8" s="61" t="s">
        <v>36</v>
      </c>
      <c r="F8" s="61" t="s">
        <v>36</v>
      </c>
      <c r="G8" s="61" t="s">
        <v>48</v>
      </c>
      <c r="H8" s="61"/>
      <c r="I8" s="61"/>
      <c r="J8" s="61"/>
      <c r="K8" s="61"/>
      <c r="L8" s="61"/>
      <c r="M8" s="61" t="s">
        <v>37</v>
      </c>
      <c r="N8" s="61" t="s">
        <v>38</v>
      </c>
      <c r="O8" s="61" t="s">
        <v>39</v>
      </c>
      <c r="P8" s="62" t="s">
        <v>49</v>
      </c>
      <c r="Q8" s="64">
        <v>2222600000</v>
      </c>
      <c r="R8" s="64">
        <v>0</v>
      </c>
      <c r="S8" s="64">
        <v>0</v>
      </c>
      <c r="T8" s="64">
        <v>2222600000</v>
      </c>
      <c r="U8" s="64">
        <v>2222600000</v>
      </c>
      <c r="V8" s="64">
        <v>0</v>
      </c>
      <c r="W8" s="64">
        <v>0</v>
      </c>
      <c r="X8" s="64">
        <v>0</v>
      </c>
      <c r="Y8" s="64">
        <v>0</v>
      </c>
      <c r="Z8" s="64">
        <v>0</v>
      </c>
      <c r="AA8" s="64">
        <v>0</v>
      </c>
    </row>
    <row r="9" spans="1:27" ht="33.75" x14ac:dyDescent="0.25">
      <c r="A9" s="61" t="s">
        <v>32</v>
      </c>
      <c r="B9" s="62" t="s">
        <v>33</v>
      </c>
      <c r="C9" s="63" t="s">
        <v>47</v>
      </c>
      <c r="D9" s="61" t="s">
        <v>35</v>
      </c>
      <c r="E9" s="61" t="s">
        <v>36</v>
      </c>
      <c r="F9" s="61" t="s">
        <v>42</v>
      </c>
      <c r="G9" s="61" t="s">
        <v>48</v>
      </c>
      <c r="H9" s="61"/>
      <c r="I9" s="61"/>
      <c r="J9" s="61"/>
      <c r="K9" s="61"/>
      <c r="L9" s="61"/>
      <c r="M9" s="61" t="s">
        <v>37</v>
      </c>
      <c r="N9" s="61" t="s">
        <v>38</v>
      </c>
      <c r="O9" s="61" t="s">
        <v>39</v>
      </c>
      <c r="P9" s="62" t="s">
        <v>49</v>
      </c>
      <c r="Q9" s="64">
        <v>1175900000</v>
      </c>
      <c r="R9" s="64">
        <v>0</v>
      </c>
      <c r="S9" s="64">
        <v>0</v>
      </c>
      <c r="T9" s="64">
        <v>1175900000</v>
      </c>
      <c r="U9" s="64">
        <v>1175900000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</row>
    <row r="10" spans="1:27" ht="22.5" x14ac:dyDescent="0.25">
      <c r="A10" s="61" t="s">
        <v>32</v>
      </c>
      <c r="B10" s="62" t="s">
        <v>33</v>
      </c>
      <c r="C10" s="63" t="s">
        <v>51</v>
      </c>
      <c r="D10" s="61" t="s">
        <v>35</v>
      </c>
      <c r="E10" s="61" t="s">
        <v>42</v>
      </c>
      <c r="F10" s="61"/>
      <c r="G10" s="61"/>
      <c r="H10" s="61"/>
      <c r="I10" s="61"/>
      <c r="J10" s="61"/>
      <c r="K10" s="61"/>
      <c r="L10" s="61"/>
      <c r="M10" s="61" t="s">
        <v>37</v>
      </c>
      <c r="N10" s="61" t="s">
        <v>38</v>
      </c>
      <c r="O10" s="61" t="s">
        <v>39</v>
      </c>
      <c r="P10" s="62" t="s">
        <v>52</v>
      </c>
      <c r="Q10" s="64">
        <v>30583600000</v>
      </c>
      <c r="R10" s="64">
        <v>0</v>
      </c>
      <c r="S10" s="64">
        <v>0</v>
      </c>
      <c r="T10" s="64">
        <v>30583600000</v>
      </c>
      <c r="U10" s="64">
        <v>0</v>
      </c>
      <c r="V10" s="64">
        <v>30228281244.84</v>
      </c>
      <c r="W10" s="64">
        <v>355318755.16000003</v>
      </c>
      <c r="X10" s="64">
        <v>23342476574.830002</v>
      </c>
      <c r="Y10" s="64">
        <v>7869620835.4099998</v>
      </c>
      <c r="Z10" s="64">
        <v>7869620835.4099998</v>
      </c>
      <c r="AA10" s="64">
        <v>7869620835.4099998</v>
      </c>
    </row>
    <row r="11" spans="1:27" ht="22.5" x14ac:dyDescent="0.25">
      <c r="A11" s="61" t="s">
        <v>32</v>
      </c>
      <c r="B11" s="62" t="s">
        <v>33</v>
      </c>
      <c r="C11" s="63" t="s">
        <v>51</v>
      </c>
      <c r="D11" s="61" t="s">
        <v>35</v>
      </c>
      <c r="E11" s="61" t="s">
        <v>42</v>
      </c>
      <c r="F11" s="61"/>
      <c r="G11" s="61"/>
      <c r="H11" s="61"/>
      <c r="I11" s="61"/>
      <c r="J11" s="61"/>
      <c r="K11" s="61"/>
      <c r="L11" s="61"/>
      <c r="M11" s="61" t="s">
        <v>37</v>
      </c>
      <c r="N11" s="61" t="s">
        <v>50</v>
      </c>
      <c r="O11" s="61" t="s">
        <v>39</v>
      </c>
      <c r="P11" s="62" t="s">
        <v>52</v>
      </c>
      <c r="Q11" s="64">
        <v>2385700000</v>
      </c>
      <c r="R11" s="64">
        <v>0</v>
      </c>
      <c r="S11" s="64">
        <v>0</v>
      </c>
      <c r="T11" s="64">
        <v>2385700000</v>
      </c>
      <c r="U11" s="64">
        <v>0</v>
      </c>
      <c r="V11" s="64">
        <v>2298286497</v>
      </c>
      <c r="W11" s="64">
        <v>87413503</v>
      </c>
      <c r="X11" s="64">
        <v>2206167118</v>
      </c>
      <c r="Y11" s="64">
        <v>990193476</v>
      </c>
      <c r="Z11" s="64">
        <v>990193476</v>
      </c>
      <c r="AA11" s="64">
        <v>990193476</v>
      </c>
    </row>
    <row r="12" spans="1:27" ht="22.5" x14ac:dyDescent="0.25">
      <c r="A12" s="61" t="s">
        <v>32</v>
      </c>
      <c r="B12" s="62" t="s">
        <v>33</v>
      </c>
      <c r="C12" s="63" t="s">
        <v>55</v>
      </c>
      <c r="D12" s="61" t="s">
        <v>35</v>
      </c>
      <c r="E12" s="61" t="s">
        <v>45</v>
      </c>
      <c r="F12" s="61" t="s">
        <v>42</v>
      </c>
      <c r="G12" s="61" t="s">
        <v>42</v>
      </c>
      <c r="H12" s="61"/>
      <c r="I12" s="61"/>
      <c r="J12" s="61"/>
      <c r="K12" s="61"/>
      <c r="L12" s="61"/>
      <c r="M12" s="61" t="s">
        <v>37</v>
      </c>
      <c r="N12" s="61" t="s">
        <v>38</v>
      </c>
      <c r="O12" s="61" t="s">
        <v>39</v>
      </c>
      <c r="P12" s="62" t="s">
        <v>56</v>
      </c>
      <c r="Q12" s="64">
        <v>353000000</v>
      </c>
      <c r="R12" s="64">
        <v>0</v>
      </c>
      <c r="S12" s="64">
        <v>0</v>
      </c>
      <c r="T12" s="64">
        <v>353000000</v>
      </c>
      <c r="U12" s="64">
        <v>0</v>
      </c>
      <c r="V12" s="64">
        <v>293601679</v>
      </c>
      <c r="W12" s="64">
        <v>59398321</v>
      </c>
      <c r="X12" s="64">
        <v>293601679</v>
      </c>
      <c r="Y12" s="64">
        <v>293601679</v>
      </c>
      <c r="Z12" s="64">
        <v>293601679</v>
      </c>
      <c r="AA12" s="64">
        <v>293601679</v>
      </c>
    </row>
    <row r="13" spans="1:27" ht="22.5" x14ac:dyDescent="0.25">
      <c r="A13" s="61" t="s">
        <v>32</v>
      </c>
      <c r="B13" s="62" t="s">
        <v>33</v>
      </c>
      <c r="C13" s="63" t="s">
        <v>57</v>
      </c>
      <c r="D13" s="61" t="s">
        <v>35</v>
      </c>
      <c r="E13" s="61" t="s">
        <v>45</v>
      </c>
      <c r="F13" s="61" t="s">
        <v>45</v>
      </c>
      <c r="G13" s="61" t="s">
        <v>36</v>
      </c>
      <c r="H13" s="61" t="s">
        <v>58</v>
      </c>
      <c r="I13" s="61"/>
      <c r="J13" s="61"/>
      <c r="K13" s="61"/>
      <c r="L13" s="61"/>
      <c r="M13" s="61" t="s">
        <v>37</v>
      </c>
      <c r="N13" s="61" t="s">
        <v>38</v>
      </c>
      <c r="O13" s="61" t="s">
        <v>39</v>
      </c>
      <c r="P13" s="62" t="s">
        <v>59</v>
      </c>
      <c r="Q13" s="64">
        <v>12127500000</v>
      </c>
      <c r="R13" s="64">
        <v>0</v>
      </c>
      <c r="S13" s="64">
        <v>0</v>
      </c>
      <c r="T13" s="64">
        <v>12127500000</v>
      </c>
      <c r="U13" s="64">
        <v>0</v>
      </c>
      <c r="V13" s="64">
        <v>12127500000</v>
      </c>
      <c r="W13" s="64">
        <v>0</v>
      </c>
      <c r="X13" s="64">
        <v>10410340059</v>
      </c>
      <c r="Y13" s="64">
        <v>3267758698</v>
      </c>
      <c r="Z13" s="64">
        <v>3267758698</v>
      </c>
      <c r="AA13" s="64">
        <v>3267758698</v>
      </c>
    </row>
    <row r="14" spans="1:27" ht="45" x14ac:dyDescent="0.25">
      <c r="A14" s="61" t="s">
        <v>32</v>
      </c>
      <c r="B14" s="62" t="s">
        <v>33</v>
      </c>
      <c r="C14" s="63" t="s">
        <v>60</v>
      </c>
      <c r="D14" s="61" t="s">
        <v>35</v>
      </c>
      <c r="E14" s="61" t="s">
        <v>45</v>
      </c>
      <c r="F14" s="61" t="s">
        <v>45</v>
      </c>
      <c r="G14" s="61" t="s">
        <v>36</v>
      </c>
      <c r="H14" s="61" t="s">
        <v>61</v>
      </c>
      <c r="I14" s="61"/>
      <c r="J14" s="61"/>
      <c r="K14" s="61"/>
      <c r="L14" s="61"/>
      <c r="M14" s="61" t="s">
        <v>37</v>
      </c>
      <c r="N14" s="61" t="s">
        <v>53</v>
      </c>
      <c r="O14" s="61" t="s">
        <v>39</v>
      </c>
      <c r="P14" s="62" t="s">
        <v>62</v>
      </c>
      <c r="Q14" s="64">
        <v>43626300000</v>
      </c>
      <c r="R14" s="64">
        <v>0</v>
      </c>
      <c r="S14" s="64">
        <v>0</v>
      </c>
      <c r="T14" s="64">
        <v>43626300000</v>
      </c>
      <c r="U14" s="64">
        <v>0</v>
      </c>
      <c r="V14" s="64">
        <v>43626300000</v>
      </c>
      <c r="W14" s="64">
        <v>0</v>
      </c>
      <c r="X14" s="64">
        <v>9740550000</v>
      </c>
      <c r="Y14" s="64">
        <v>0</v>
      </c>
      <c r="Z14" s="64">
        <v>0</v>
      </c>
      <c r="AA14" s="64">
        <v>0</v>
      </c>
    </row>
    <row r="15" spans="1:27" ht="56.25" x14ac:dyDescent="0.25">
      <c r="A15" s="61" t="s">
        <v>32</v>
      </c>
      <c r="B15" s="62" t="s">
        <v>33</v>
      </c>
      <c r="C15" s="63" t="s">
        <v>200</v>
      </c>
      <c r="D15" s="61" t="s">
        <v>35</v>
      </c>
      <c r="E15" s="61" t="s">
        <v>45</v>
      </c>
      <c r="F15" s="61" t="s">
        <v>45</v>
      </c>
      <c r="G15" s="61" t="s">
        <v>36</v>
      </c>
      <c r="H15" s="61" t="s">
        <v>201</v>
      </c>
      <c r="I15" s="61"/>
      <c r="J15" s="61"/>
      <c r="K15" s="61"/>
      <c r="L15" s="61"/>
      <c r="M15" s="61" t="s">
        <v>37</v>
      </c>
      <c r="N15" s="61" t="s">
        <v>38</v>
      </c>
      <c r="O15" s="61" t="s">
        <v>39</v>
      </c>
      <c r="P15" s="62" t="s">
        <v>202</v>
      </c>
      <c r="Q15" s="64">
        <v>308600000</v>
      </c>
      <c r="R15" s="64">
        <v>0</v>
      </c>
      <c r="S15" s="64">
        <v>0</v>
      </c>
      <c r="T15" s="64">
        <v>308600000</v>
      </c>
      <c r="U15" s="64">
        <v>0</v>
      </c>
      <c r="V15" s="64">
        <v>308600000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</row>
    <row r="16" spans="1:27" ht="33.75" x14ac:dyDescent="0.25">
      <c r="A16" s="61" t="s">
        <v>32</v>
      </c>
      <c r="B16" s="62" t="s">
        <v>33</v>
      </c>
      <c r="C16" s="63" t="s">
        <v>63</v>
      </c>
      <c r="D16" s="61" t="s">
        <v>35</v>
      </c>
      <c r="E16" s="61" t="s">
        <v>45</v>
      </c>
      <c r="F16" s="61" t="s">
        <v>45</v>
      </c>
      <c r="G16" s="61" t="s">
        <v>36</v>
      </c>
      <c r="H16" s="61" t="s">
        <v>64</v>
      </c>
      <c r="I16" s="61"/>
      <c r="J16" s="61"/>
      <c r="K16" s="61"/>
      <c r="L16" s="61"/>
      <c r="M16" s="61" t="s">
        <v>37</v>
      </c>
      <c r="N16" s="61" t="s">
        <v>53</v>
      </c>
      <c r="O16" s="61" t="s">
        <v>39</v>
      </c>
      <c r="P16" s="62" t="s">
        <v>65</v>
      </c>
      <c r="Q16" s="64">
        <v>198900000</v>
      </c>
      <c r="R16" s="64">
        <v>0</v>
      </c>
      <c r="S16" s="64">
        <v>0</v>
      </c>
      <c r="T16" s="64">
        <v>198900000</v>
      </c>
      <c r="U16" s="64">
        <v>115160741</v>
      </c>
      <c r="V16" s="64">
        <v>83739259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</row>
    <row r="17" spans="1:27" ht="56.25" x14ac:dyDescent="0.25">
      <c r="A17" s="61" t="s">
        <v>32</v>
      </c>
      <c r="B17" s="62" t="s">
        <v>33</v>
      </c>
      <c r="C17" s="63" t="s">
        <v>66</v>
      </c>
      <c r="D17" s="61" t="s">
        <v>35</v>
      </c>
      <c r="E17" s="61" t="s">
        <v>45</v>
      </c>
      <c r="F17" s="61" t="s">
        <v>48</v>
      </c>
      <c r="G17" s="61" t="s">
        <v>36</v>
      </c>
      <c r="H17" s="61" t="s">
        <v>67</v>
      </c>
      <c r="I17" s="61"/>
      <c r="J17" s="61"/>
      <c r="K17" s="61"/>
      <c r="L17" s="61"/>
      <c r="M17" s="61" t="s">
        <v>37</v>
      </c>
      <c r="N17" s="61" t="s">
        <v>38</v>
      </c>
      <c r="O17" s="61" t="s">
        <v>39</v>
      </c>
      <c r="P17" s="62" t="s">
        <v>68</v>
      </c>
      <c r="Q17" s="64">
        <v>7836100000</v>
      </c>
      <c r="R17" s="64">
        <v>0</v>
      </c>
      <c r="S17" s="64">
        <v>0</v>
      </c>
      <c r="T17" s="64">
        <v>7836100000</v>
      </c>
      <c r="U17" s="64">
        <v>0</v>
      </c>
      <c r="V17" s="64">
        <v>7836100000</v>
      </c>
      <c r="W17" s="64">
        <v>0</v>
      </c>
      <c r="X17" s="64">
        <v>774360100</v>
      </c>
      <c r="Y17" s="64">
        <v>303080557</v>
      </c>
      <c r="Z17" s="64">
        <v>303080557</v>
      </c>
      <c r="AA17" s="64">
        <v>303080557</v>
      </c>
    </row>
    <row r="18" spans="1:27" ht="33.75" x14ac:dyDescent="0.25">
      <c r="A18" s="61" t="s">
        <v>32</v>
      </c>
      <c r="B18" s="62" t="s">
        <v>33</v>
      </c>
      <c r="C18" s="63" t="s">
        <v>69</v>
      </c>
      <c r="D18" s="61" t="s">
        <v>35</v>
      </c>
      <c r="E18" s="61" t="s">
        <v>45</v>
      </c>
      <c r="F18" s="61" t="s">
        <v>48</v>
      </c>
      <c r="G18" s="61" t="s">
        <v>42</v>
      </c>
      <c r="H18" s="61" t="s">
        <v>67</v>
      </c>
      <c r="I18" s="61"/>
      <c r="J18" s="61"/>
      <c r="K18" s="61"/>
      <c r="L18" s="61"/>
      <c r="M18" s="61" t="s">
        <v>37</v>
      </c>
      <c r="N18" s="61" t="s">
        <v>38</v>
      </c>
      <c r="O18" s="61" t="s">
        <v>39</v>
      </c>
      <c r="P18" s="62" t="s">
        <v>70</v>
      </c>
      <c r="Q18" s="64">
        <v>178300000</v>
      </c>
      <c r="R18" s="64">
        <v>0</v>
      </c>
      <c r="S18" s="64">
        <v>0</v>
      </c>
      <c r="T18" s="64">
        <v>178300000</v>
      </c>
      <c r="U18" s="64">
        <v>0</v>
      </c>
      <c r="V18" s="64">
        <v>178300000</v>
      </c>
      <c r="W18" s="64">
        <v>0</v>
      </c>
      <c r="X18" s="64">
        <v>16523773.470000001</v>
      </c>
      <c r="Y18" s="64">
        <v>16523773.470000001</v>
      </c>
      <c r="Z18" s="64">
        <v>16523773.470000001</v>
      </c>
      <c r="AA18" s="64">
        <v>16523773.470000001</v>
      </c>
    </row>
    <row r="19" spans="1:27" ht="22.5" x14ac:dyDescent="0.25">
      <c r="A19" s="61" t="s">
        <v>32</v>
      </c>
      <c r="B19" s="62" t="s">
        <v>33</v>
      </c>
      <c r="C19" s="63" t="s">
        <v>71</v>
      </c>
      <c r="D19" s="61" t="s">
        <v>35</v>
      </c>
      <c r="E19" s="61" t="s">
        <v>45</v>
      </c>
      <c r="F19" s="61" t="s">
        <v>38</v>
      </c>
      <c r="G19" s="61"/>
      <c r="H19" s="61"/>
      <c r="I19" s="61"/>
      <c r="J19" s="61"/>
      <c r="K19" s="61"/>
      <c r="L19" s="61"/>
      <c r="M19" s="61" t="s">
        <v>37</v>
      </c>
      <c r="N19" s="61" t="s">
        <v>38</v>
      </c>
      <c r="O19" s="61" t="s">
        <v>39</v>
      </c>
      <c r="P19" s="62" t="s">
        <v>72</v>
      </c>
      <c r="Q19" s="64">
        <v>14328000000</v>
      </c>
      <c r="R19" s="64">
        <v>0</v>
      </c>
      <c r="S19" s="64">
        <v>0</v>
      </c>
      <c r="T19" s="64">
        <v>14328000000</v>
      </c>
      <c r="U19" s="64">
        <v>0</v>
      </c>
      <c r="V19" s="64">
        <v>855407781.95000005</v>
      </c>
      <c r="W19" s="64">
        <v>13472592218.049999</v>
      </c>
      <c r="X19" s="64">
        <v>855371012.36000001</v>
      </c>
      <c r="Y19" s="64">
        <v>855371012.36000001</v>
      </c>
      <c r="Z19" s="64">
        <v>855371012.36000001</v>
      </c>
      <c r="AA19" s="64">
        <v>855371012.36000001</v>
      </c>
    </row>
    <row r="20" spans="1:27" ht="22.5" x14ac:dyDescent="0.25">
      <c r="A20" s="61" t="s">
        <v>32</v>
      </c>
      <c r="B20" s="62" t="s">
        <v>33</v>
      </c>
      <c r="C20" s="63" t="s">
        <v>73</v>
      </c>
      <c r="D20" s="61" t="s">
        <v>35</v>
      </c>
      <c r="E20" s="61" t="s">
        <v>74</v>
      </c>
      <c r="F20" s="61" t="s">
        <v>36</v>
      </c>
      <c r="G20" s="61"/>
      <c r="H20" s="61"/>
      <c r="I20" s="61"/>
      <c r="J20" s="61"/>
      <c r="K20" s="61"/>
      <c r="L20" s="61"/>
      <c r="M20" s="61" t="s">
        <v>37</v>
      </c>
      <c r="N20" s="61" t="s">
        <v>38</v>
      </c>
      <c r="O20" s="61" t="s">
        <v>39</v>
      </c>
      <c r="P20" s="62" t="s">
        <v>75</v>
      </c>
      <c r="Q20" s="64">
        <v>132000000</v>
      </c>
      <c r="R20" s="64">
        <v>0</v>
      </c>
      <c r="S20" s="64">
        <v>0</v>
      </c>
      <c r="T20" s="64">
        <v>132000000</v>
      </c>
      <c r="U20" s="64">
        <v>0</v>
      </c>
      <c r="V20" s="64">
        <v>115747073</v>
      </c>
      <c r="W20" s="64">
        <v>16252927</v>
      </c>
      <c r="X20" s="64">
        <v>115747073</v>
      </c>
      <c r="Y20" s="64">
        <v>115747073</v>
      </c>
      <c r="Z20" s="64">
        <v>115747073</v>
      </c>
      <c r="AA20" s="64">
        <v>115747073</v>
      </c>
    </row>
    <row r="21" spans="1:27" ht="22.5" x14ac:dyDescent="0.25">
      <c r="A21" s="61" t="s">
        <v>32</v>
      </c>
      <c r="B21" s="62" t="s">
        <v>33</v>
      </c>
      <c r="C21" s="63" t="s">
        <v>78</v>
      </c>
      <c r="D21" s="61" t="s">
        <v>35</v>
      </c>
      <c r="E21" s="61" t="s">
        <v>74</v>
      </c>
      <c r="F21" s="61" t="s">
        <v>48</v>
      </c>
      <c r="G21" s="61" t="s">
        <v>36</v>
      </c>
      <c r="H21" s="61"/>
      <c r="I21" s="61"/>
      <c r="J21" s="61"/>
      <c r="K21" s="61"/>
      <c r="L21" s="61"/>
      <c r="M21" s="61" t="s">
        <v>37</v>
      </c>
      <c r="N21" s="61" t="s">
        <v>53</v>
      </c>
      <c r="O21" s="61" t="s">
        <v>54</v>
      </c>
      <c r="P21" s="62" t="s">
        <v>79</v>
      </c>
      <c r="Q21" s="64">
        <v>445500000</v>
      </c>
      <c r="R21" s="64">
        <v>0</v>
      </c>
      <c r="S21" s="64">
        <v>0</v>
      </c>
      <c r="T21" s="64">
        <v>445500000</v>
      </c>
      <c r="U21" s="64">
        <v>0</v>
      </c>
      <c r="V21" s="64">
        <v>0</v>
      </c>
      <c r="W21" s="64">
        <v>445500000</v>
      </c>
      <c r="X21" s="64">
        <v>0</v>
      </c>
      <c r="Y21" s="64">
        <v>0</v>
      </c>
      <c r="Z21" s="64">
        <v>0</v>
      </c>
      <c r="AA21" s="64">
        <v>0</v>
      </c>
    </row>
    <row r="22" spans="1:27" ht="56.25" x14ac:dyDescent="0.25">
      <c r="A22" s="61" t="s">
        <v>32</v>
      </c>
      <c r="B22" s="62" t="s">
        <v>33</v>
      </c>
      <c r="C22" s="63" t="s">
        <v>216</v>
      </c>
      <c r="D22" s="61" t="s">
        <v>80</v>
      </c>
      <c r="E22" s="61" t="s">
        <v>81</v>
      </c>
      <c r="F22" s="61" t="s">
        <v>82</v>
      </c>
      <c r="G22" s="61" t="s">
        <v>127</v>
      </c>
      <c r="H22" s="61" t="s">
        <v>217</v>
      </c>
      <c r="I22" s="61"/>
      <c r="J22" s="61"/>
      <c r="K22" s="61"/>
      <c r="L22" s="61"/>
      <c r="M22" s="61" t="s">
        <v>37</v>
      </c>
      <c r="N22" s="61" t="s">
        <v>50</v>
      </c>
      <c r="O22" s="61" t="s">
        <v>39</v>
      </c>
      <c r="P22" s="62" t="s">
        <v>218</v>
      </c>
      <c r="Q22" s="64">
        <v>1000000000</v>
      </c>
      <c r="R22" s="64">
        <v>0</v>
      </c>
      <c r="S22" s="64">
        <v>0</v>
      </c>
      <c r="T22" s="64">
        <v>1000000000</v>
      </c>
      <c r="U22" s="64">
        <v>0</v>
      </c>
      <c r="V22" s="64">
        <v>1000000000</v>
      </c>
      <c r="W22" s="64">
        <v>0</v>
      </c>
      <c r="X22" s="64">
        <v>964909427</v>
      </c>
      <c r="Y22" s="64">
        <v>355804015</v>
      </c>
      <c r="Z22" s="64">
        <v>355804015</v>
      </c>
      <c r="AA22" s="64">
        <v>355804015</v>
      </c>
    </row>
    <row r="23" spans="1:27" ht="67.5" x14ac:dyDescent="0.25">
      <c r="A23" s="61" t="s">
        <v>32</v>
      </c>
      <c r="B23" s="62" t="s">
        <v>33</v>
      </c>
      <c r="C23" s="63" t="s">
        <v>88</v>
      </c>
      <c r="D23" s="61" t="s">
        <v>80</v>
      </c>
      <c r="E23" s="61" t="s">
        <v>83</v>
      </c>
      <c r="F23" s="61" t="s">
        <v>82</v>
      </c>
      <c r="G23" s="61" t="s">
        <v>89</v>
      </c>
      <c r="H23" s="61" t="s">
        <v>90</v>
      </c>
      <c r="I23" s="61"/>
      <c r="J23" s="61"/>
      <c r="K23" s="61"/>
      <c r="L23" s="61"/>
      <c r="M23" s="61" t="s">
        <v>37</v>
      </c>
      <c r="N23" s="61" t="s">
        <v>84</v>
      </c>
      <c r="O23" s="61" t="s">
        <v>39</v>
      </c>
      <c r="P23" s="62" t="s">
        <v>203</v>
      </c>
      <c r="Q23" s="64">
        <v>10566895960</v>
      </c>
      <c r="R23" s="64">
        <v>0</v>
      </c>
      <c r="S23" s="64">
        <v>0</v>
      </c>
      <c r="T23" s="64">
        <v>10566895960</v>
      </c>
      <c r="U23" s="64">
        <v>0</v>
      </c>
      <c r="V23" s="64">
        <v>10566895960</v>
      </c>
      <c r="W23" s="64">
        <v>0</v>
      </c>
      <c r="X23" s="64">
        <v>3423161258</v>
      </c>
      <c r="Y23" s="64">
        <v>1280871894</v>
      </c>
      <c r="Z23" s="64">
        <v>1280871894</v>
      </c>
      <c r="AA23" s="64">
        <v>1280871894</v>
      </c>
    </row>
    <row r="24" spans="1:27" ht="78.75" x14ac:dyDescent="0.25">
      <c r="A24" s="61" t="s">
        <v>32</v>
      </c>
      <c r="B24" s="62" t="s">
        <v>33</v>
      </c>
      <c r="C24" s="63" t="s">
        <v>91</v>
      </c>
      <c r="D24" s="61" t="s">
        <v>80</v>
      </c>
      <c r="E24" s="61" t="s">
        <v>83</v>
      </c>
      <c r="F24" s="61" t="s">
        <v>82</v>
      </c>
      <c r="G24" s="61" t="s">
        <v>92</v>
      </c>
      <c r="H24" s="61" t="s">
        <v>93</v>
      </c>
      <c r="I24" s="61"/>
      <c r="J24" s="61"/>
      <c r="K24" s="61"/>
      <c r="L24" s="61"/>
      <c r="M24" s="61" t="s">
        <v>37</v>
      </c>
      <c r="N24" s="61" t="s">
        <v>50</v>
      </c>
      <c r="O24" s="61" t="s">
        <v>39</v>
      </c>
      <c r="P24" s="62" t="s">
        <v>204</v>
      </c>
      <c r="Q24" s="64">
        <v>4000000000</v>
      </c>
      <c r="R24" s="64">
        <v>0</v>
      </c>
      <c r="S24" s="64">
        <v>0</v>
      </c>
      <c r="T24" s="64">
        <v>4000000000</v>
      </c>
      <c r="U24" s="64">
        <v>0</v>
      </c>
      <c r="V24" s="64">
        <v>3984895234</v>
      </c>
      <c r="W24" s="64">
        <v>15104766</v>
      </c>
      <c r="X24" s="64">
        <v>2721694998</v>
      </c>
      <c r="Y24" s="64">
        <v>616910659</v>
      </c>
      <c r="Z24" s="64">
        <v>616910659</v>
      </c>
      <c r="AA24" s="64">
        <v>616910659</v>
      </c>
    </row>
    <row r="25" spans="1:27" ht="56.25" x14ac:dyDescent="0.25">
      <c r="A25" s="61" t="s">
        <v>32</v>
      </c>
      <c r="B25" s="62" t="s">
        <v>33</v>
      </c>
      <c r="C25" s="63" t="s">
        <v>219</v>
      </c>
      <c r="D25" s="61" t="s">
        <v>80</v>
      </c>
      <c r="E25" s="61" t="s">
        <v>83</v>
      </c>
      <c r="F25" s="61" t="s">
        <v>82</v>
      </c>
      <c r="G25" s="61" t="s">
        <v>220</v>
      </c>
      <c r="H25" s="61" t="s">
        <v>217</v>
      </c>
      <c r="I25" s="61"/>
      <c r="J25" s="61"/>
      <c r="K25" s="61"/>
      <c r="L25" s="61"/>
      <c r="M25" s="61" t="s">
        <v>37</v>
      </c>
      <c r="N25" s="61" t="s">
        <v>50</v>
      </c>
      <c r="O25" s="61" t="s">
        <v>39</v>
      </c>
      <c r="P25" s="62" t="s">
        <v>218</v>
      </c>
      <c r="Q25" s="64">
        <v>3040000000</v>
      </c>
      <c r="R25" s="64">
        <v>0</v>
      </c>
      <c r="S25" s="64">
        <v>0</v>
      </c>
      <c r="T25" s="64">
        <v>3040000000</v>
      </c>
      <c r="U25" s="64">
        <v>0</v>
      </c>
      <c r="V25" s="64">
        <v>2723425981</v>
      </c>
      <c r="W25" s="64">
        <v>316574019</v>
      </c>
      <c r="X25" s="64">
        <v>1999833111</v>
      </c>
      <c r="Y25" s="64">
        <v>664469216</v>
      </c>
      <c r="Z25" s="64">
        <v>664469216</v>
      </c>
      <c r="AA25" s="64">
        <v>664469216</v>
      </c>
    </row>
    <row r="26" spans="1:27" ht="56.25" x14ac:dyDescent="0.25">
      <c r="A26" s="61" t="s">
        <v>32</v>
      </c>
      <c r="B26" s="62" t="s">
        <v>33</v>
      </c>
      <c r="C26" s="63" t="s">
        <v>221</v>
      </c>
      <c r="D26" s="61" t="s">
        <v>80</v>
      </c>
      <c r="E26" s="61" t="s">
        <v>83</v>
      </c>
      <c r="F26" s="61" t="s">
        <v>82</v>
      </c>
      <c r="G26" s="61" t="s">
        <v>115</v>
      </c>
      <c r="H26" s="61" t="s">
        <v>85</v>
      </c>
      <c r="I26" s="61"/>
      <c r="J26" s="61"/>
      <c r="K26" s="61"/>
      <c r="L26" s="61"/>
      <c r="M26" s="61" t="s">
        <v>37</v>
      </c>
      <c r="N26" s="61" t="s">
        <v>86</v>
      </c>
      <c r="O26" s="61" t="s">
        <v>54</v>
      </c>
      <c r="P26" s="62" t="s">
        <v>222</v>
      </c>
      <c r="Q26" s="64">
        <v>128000000</v>
      </c>
      <c r="R26" s="64">
        <v>0</v>
      </c>
      <c r="S26" s="64">
        <v>0</v>
      </c>
      <c r="T26" s="64">
        <v>128000000</v>
      </c>
      <c r="U26" s="64">
        <v>0</v>
      </c>
      <c r="V26" s="64">
        <v>128000000</v>
      </c>
      <c r="W26" s="64">
        <v>0</v>
      </c>
      <c r="X26" s="64">
        <v>128000000</v>
      </c>
      <c r="Y26" s="64">
        <v>0</v>
      </c>
      <c r="Z26" s="64">
        <v>0</v>
      </c>
      <c r="AA26" s="64">
        <v>0</v>
      </c>
    </row>
    <row r="27" spans="1:27" ht="56.25" x14ac:dyDescent="0.25">
      <c r="A27" s="61" t="s">
        <v>32</v>
      </c>
      <c r="B27" s="62" t="s">
        <v>33</v>
      </c>
      <c r="C27" s="63" t="s">
        <v>221</v>
      </c>
      <c r="D27" s="61" t="s">
        <v>80</v>
      </c>
      <c r="E27" s="61" t="s">
        <v>83</v>
      </c>
      <c r="F27" s="61" t="s">
        <v>82</v>
      </c>
      <c r="G27" s="61" t="s">
        <v>115</v>
      </c>
      <c r="H27" s="61" t="s">
        <v>85</v>
      </c>
      <c r="I27" s="61"/>
      <c r="J27" s="61"/>
      <c r="K27" s="61"/>
      <c r="L27" s="61"/>
      <c r="M27" s="61" t="s">
        <v>37</v>
      </c>
      <c r="N27" s="61" t="s">
        <v>50</v>
      </c>
      <c r="O27" s="61" t="s">
        <v>39</v>
      </c>
      <c r="P27" s="62" t="s">
        <v>222</v>
      </c>
      <c r="Q27" s="64">
        <v>6700000000</v>
      </c>
      <c r="R27" s="64">
        <v>0</v>
      </c>
      <c r="S27" s="64">
        <v>0</v>
      </c>
      <c r="T27" s="64">
        <v>6700000000</v>
      </c>
      <c r="U27" s="64">
        <v>0</v>
      </c>
      <c r="V27" s="64">
        <v>2174576322.5</v>
      </c>
      <c r="W27" s="64">
        <v>4525423677.5</v>
      </c>
      <c r="X27" s="64">
        <v>1733752573</v>
      </c>
      <c r="Y27" s="64">
        <v>676472303</v>
      </c>
      <c r="Z27" s="64">
        <v>676472303</v>
      </c>
      <c r="AA27" s="64">
        <v>676472303</v>
      </c>
    </row>
    <row r="28" spans="1:27" ht="78.75" x14ac:dyDescent="0.25">
      <c r="A28" s="61" t="s">
        <v>32</v>
      </c>
      <c r="B28" s="62" t="s">
        <v>33</v>
      </c>
      <c r="C28" s="63" t="s">
        <v>223</v>
      </c>
      <c r="D28" s="61" t="s">
        <v>80</v>
      </c>
      <c r="E28" s="61" t="s">
        <v>83</v>
      </c>
      <c r="F28" s="61" t="s">
        <v>82</v>
      </c>
      <c r="G28" s="61" t="s">
        <v>125</v>
      </c>
      <c r="H28" s="61" t="s">
        <v>87</v>
      </c>
      <c r="I28" s="61"/>
      <c r="J28" s="61"/>
      <c r="K28" s="61"/>
      <c r="L28" s="61"/>
      <c r="M28" s="61" t="s">
        <v>37</v>
      </c>
      <c r="N28" s="61" t="s">
        <v>50</v>
      </c>
      <c r="O28" s="61" t="s">
        <v>39</v>
      </c>
      <c r="P28" s="62" t="s">
        <v>224</v>
      </c>
      <c r="Q28" s="64">
        <v>3000000000</v>
      </c>
      <c r="R28" s="64">
        <v>0</v>
      </c>
      <c r="S28" s="64">
        <v>0</v>
      </c>
      <c r="T28" s="64">
        <v>3000000000</v>
      </c>
      <c r="U28" s="64">
        <v>0</v>
      </c>
      <c r="V28" s="64">
        <v>3000000000</v>
      </c>
      <c r="W28" s="64">
        <v>0</v>
      </c>
      <c r="X28" s="64">
        <v>2699128341</v>
      </c>
      <c r="Y28" s="64">
        <v>433296775</v>
      </c>
      <c r="Z28" s="64">
        <v>433296775</v>
      </c>
      <c r="AA28" s="64">
        <v>433296775</v>
      </c>
    </row>
    <row r="29" spans="1:27" ht="67.5" x14ac:dyDescent="0.25">
      <c r="A29" s="61" t="s">
        <v>32</v>
      </c>
      <c r="B29" s="62" t="s">
        <v>33</v>
      </c>
      <c r="C29" s="63" t="s">
        <v>225</v>
      </c>
      <c r="D29" s="61" t="s">
        <v>80</v>
      </c>
      <c r="E29" s="61" t="s">
        <v>83</v>
      </c>
      <c r="F29" s="61" t="s">
        <v>82</v>
      </c>
      <c r="G29" s="61" t="s">
        <v>226</v>
      </c>
      <c r="H29" s="61" t="s">
        <v>227</v>
      </c>
      <c r="I29" s="61"/>
      <c r="J29" s="61"/>
      <c r="K29" s="61"/>
      <c r="L29" s="61"/>
      <c r="M29" s="61" t="s">
        <v>37</v>
      </c>
      <c r="N29" s="61" t="s">
        <v>38</v>
      </c>
      <c r="O29" s="61" t="s">
        <v>39</v>
      </c>
      <c r="P29" s="62" t="s">
        <v>228</v>
      </c>
      <c r="Q29" s="64">
        <v>7162833924</v>
      </c>
      <c r="R29" s="64">
        <v>0</v>
      </c>
      <c r="S29" s="64">
        <v>0</v>
      </c>
      <c r="T29" s="64">
        <v>7162833924</v>
      </c>
      <c r="U29" s="64">
        <v>0</v>
      </c>
      <c r="V29" s="64">
        <v>7122833924</v>
      </c>
      <c r="W29" s="64">
        <v>40000000</v>
      </c>
      <c r="X29" s="64">
        <v>5384140005</v>
      </c>
      <c r="Y29" s="64">
        <v>113212131</v>
      </c>
      <c r="Z29" s="64">
        <v>113212131</v>
      </c>
      <c r="AA29" s="64">
        <v>113212131</v>
      </c>
    </row>
    <row r="30" spans="1:27" ht="67.5" x14ac:dyDescent="0.25">
      <c r="A30" s="61" t="s">
        <v>32</v>
      </c>
      <c r="B30" s="62" t="s">
        <v>33</v>
      </c>
      <c r="C30" s="63" t="s">
        <v>225</v>
      </c>
      <c r="D30" s="61" t="s">
        <v>80</v>
      </c>
      <c r="E30" s="61" t="s">
        <v>83</v>
      </c>
      <c r="F30" s="61" t="s">
        <v>82</v>
      </c>
      <c r="G30" s="61" t="s">
        <v>226</v>
      </c>
      <c r="H30" s="61" t="s">
        <v>227</v>
      </c>
      <c r="I30" s="61"/>
      <c r="J30" s="61"/>
      <c r="K30" s="61"/>
      <c r="L30" s="61"/>
      <c r="M30" s="61" t="s">
        <v>37</v>
      </c>
      <c r="N30" s="61" t="s">
        <v>50</v>
      </c>
      <c r="O30" s="61" t="s">
        <v>39</v>
      </c>
      <c r="P30" s="62" t="s">
        <v>228</v>
      </c>
      <c r="Q30" s="64">
        <v>8479000000</v>
      </c>
      <c r="R30" s="64">
        <v>0</v>
      </c>
      <c r="S30" s="64">
        <v>0</v>
      </c>
      <c r="T30" s="64">
        <v>8479000000</v>
      </c>
      <c r="U30" s="64">
        <v>0</v>
      </c>
      <c r="V30" s="64">
        <v>7357701354</v>
      </c>
      <c r="W30" s="64">
        <v>1121298646</v>
      </c>
      <c r="X30" s="64">
        <v>6715649226</v>
      </c>
      <c r="Y30" s="64">
        <v>821589381</v>
      </c>
      <c r="Z30" s="64">
        <v>821589381</v>
      </c>
      <c r="AA30" s="64">
        <v>821589381</v>
      </c>
    </row>
    <row r="31" spans="1:27" ht="78.75" x14ac:dyDescent="0.25">
      <c r="A31" s="61" t="s">
        <v>32</v>
      </c>
      <c r="B31" s="62" t="s">
        <v>33</v>
      </c>
      <c r="C31" s="63" t="s">
        <v>94</v>
      </c>
      <c r="D31" s="61" t="s">
        <v>80</v>
      </c>
      <c r="E31" s="61" t="s">
        <v>95</v>
      </c>
      <c r="F31" s="61" t="s">
        <v>82</v>
      </c>
      <c r="G31" s="61" t="s">
        <v>96</v>
      </c>
      <c r="H31" s="61" t="s">
        <v>97</v>
      </c>
      <c r="I31" s="61"/>
      <c r="J31" s="61"/>
      <c r="K31" s="61"/>
      <c r="L31" s="61"/>
      <c r="M31" s="61" t="s">
        <v>37</v>
      </c>
      <c r="N31" s="61" t="s">
        <v>50</v>
      </c>
      <c r="O31" s="61" t="s">
        <v>39</v>
      </c>
      <c r="P31" s="62" t="s">
        <v>204</v>
      </c>
      <c r="Q31" s="64">
        <v>4873000000</v>
      </c>
      <c r="R31" s="64">
        <v>0</v>
      </c>
      <c r="S31" s="64">
        <v>0</v>
      </c>
      <c r="T31" s="64">
        <v>4873000000</v>
      </c>
      <c r="U31" s="64">
        <v>0</v>
      </c>
      <c r="V31" s="64">
        <v>1671623869</v>
      </c>
      <c r="W31" s="64">
        <v>3201376131</v>
      </c>
      <c r="X31" s="64">
        <v>1587175908</v>
      </c>
      <c r="Y31" s="64">
        <v>378778516</v>
      </c>
      <c r="Z31" s="64">
        <v>378778516</v>
      </c>
      <c r="AA31" s="64">
        <v>378778516</v>
      </c>
    </row>
    <row r="32" spans="1:27" ht="56.25" x14ac:dyDescent="0.25">
      <c r="A32" s="61" t="s">
        <v>32</v>
      </c>
      <c r="B32" s="62" t="s">
        <v>33</v>
      </c>
      <c r="C32" s="63" t="s">
        <v>229</v>
      </c>
      <c r="D32" s="61" t="s">
        <v>80</v>
      </c>
      <c r="E32" s="61" t="s">
        <v>98</v>
      </c>
      <c r="F32" s="61" t="s">
        <v>82</v>
      </c>
      <c r="G32" s="61" t="s">
        <v>163</v>
      </c>
      <c r="H32" s="61" t="s">
        <v>230</v>
      </c>
      <c r="I32" s="61"/>
      <c r="J32" s="61"/>
      <c r="K32" s="61"/>
      <c r="L32" s="61"/>
      <c r="M32" s="61" t="s">
        <v>37</v>
      </c>
      <c r="N32" s="61" t="s">
        <v>38</v>
      </c>
      <c r="O32" s="61" t="s">
        <v>39</v>
      </c>
      <c r="P32" s="62" t="s">
        <v>231</v>
      </c>
      <c r="Q32" s="64">
        <v>5312455406</v>
      </c>
      <c r="R32" s="64">
        <v>0</v>
      </c>
      <c r="S32" s="64">
        <v>0</v>
      </c>
      <c r="T32" s="64">
        <v>5312455406</v>
      </c>
      <c r="U32" s="64">
        <v>0</v>
      </c>
      <c r="V32" s="64">
        <v>5312455406</v>
      </c>
      <c r="W32" s="64">
        <v>0</v>
      </c>
      <c r="X32" s="64">
        <v>2834917894</v>
      </c>
      <c r="Y32" s="64">
        <v>832243138</v>
      </c>
      <c r="Z32" s="64">
        <v>832243138</v>
      </c>
      <c r="AA32" s="64">
        <v>832243138</v>
      </c>
    </row>
    <row r="33" spans="1:27" ht="67.5" x14ac:dyDescent="0.25">
      <c r="A33" s="61" t="s">
        <v>32</v>
      </c>
      <c r="B33" s="62" t="s">
        <v>33</v>
      </c>
      <c r="C33" s="63" t="s">
        <v>99</v>
      </c>
      <c r="D33" s="61" t="s">
        <v>80</v>
      </c>
      <c r="E33" s="61" t="s">
        <v>100</v>
      </c>
      <c r="F33" s="61" t="s">
        <v>82</v>
      </c>
      <c r="G33" s="61" t="s">
        <v>101</v>
      </c>
      <c r="H33" s="61" t="s">
        <v>102</v>
      </c>
      <c r="I33" s="61"/>
      <c r="J33" s="61"/>
      <c r="K33" s="61"/>
      <c r="L33" s="61"/>
      <c r="M33" s="61" t="s">
        <v>37</v>
      </c>
      <c r="N33" s="61" t="s">
        <v>50</v>
      </c>
      <c r="O33" s="61" t="s">
        <v>39</v>
      </c>
      <c r="P33" s="62" t="s">
        <v>205</v>
      </c>
      <c r="Q33" s="64">
        <v>1120000000</v>
      </c>
      <c r="R33" s="64">
        <v>0</v>
      </c>
      <c r="S33" s="64">
        <v>0</v>
      </c>
      <c r="T33" s="64">
        <v>1120000000</v>
      </c>
      <c r="U33" s="64">
        <v>0</v>
      </c>
      <c r="V33" s="64">
        <v>1120000000</v>
      </c>
      <c r="W33" s="64">
        <v>0</v>
      </c>
      <c r="X33" s="64">
        <v>1120000000</v>
      </c>
      <c r="Y33" s="64">
        <v>0</v>
      </c>
      <c r="Z33" s="64">
        <v>0</v>
      </c>
      <c r="AA33" s="64">
        <v>0</v>
      </c>
    </row>
    <row r="34" spans="1:27" ht="78.75" x14ac:dyDescent="0.25">
      <c r="A34" s="61" t="s">
        <v>32</v>
      </c>
      <c r="B34" s="62" t="s">
        <v>33</v>
      </c>
      <c r="C34" s="63" t="s">
        <v>103</v>
      </c>
      <c r="D34" s="61" t="s">
        <v>80</v>
      </c>
      <c r="E34" s="61" t="s">
        <v>100</v>
      </c>
      <c r="F34" s="61" t="s">
        <v>82</v>
      </c>
      <c r="G34" s="61" t="s">
        <v>101</v>
      </c>
      <c r="H34" s="61" t="s">
        <v>104</v>
      </c>
      <c r="I34" s="61"/>
      <c r="J34" s="61"/>
      <c r="K34" s="61"/>
      <c r="L34" s="61"/>
      <c r="M34" s="61" t="s">
        <v>37</v>
      </c>
      <c r="N34" s="61" t="s">
        <v>50</v>
      </c>
      <c r="O34" s="61" t="s">
        <v>39</v>
      </c>
      <c r="P34" s="62" t="s">
        <v>206</v>
      </c>
      <c r="Q34" s="64">
        <v>2630000000</v>
      </c>
      <c r="R34" s="64">
        <v>0</v>
      </c>
      <c r="S34" s="64">
        <v>0</v>
      </c>
      <c r="T34" s="64">
        <v>2630000000</v>
      </c>
      <c r="U34" s="64">
        <v>0</v>
      </c>
      <c r="V34" s="64">
        <v>2416160000</v>
      </c>
      <c r="W34" s="64">
        <v>213840000</v>
      </c>
      <c r="X34" s="64">
        <v>2316160000</v>
      </c>
      <c r="Y34" s="64">
        <v>809359996</v>
      </c>
      <c r="Z34" s="64">
        <v>809359996</v>
      </c>
      <c r="AA34" s="64">
        <v>809359996</v>
      </c>
    </row>
    <row r="35" spans="1:27" ht="90" x14ac:dyDescent="0.25">
      <c r="A35" s="61" t="s">
        <v>32</v>
      </c>
      <c r="B35" s="62" t="s">
        <v>33</v>
      </c>
      <c r="C35" s="63" t="s">
        <v>105</v>
      </c>
      <c r="D35" s="61" t="s">
        <v>80</v>
      </c>
      <c r="E35" s="61" t="s">
        <v>100</v>
      </c>
      <c r="F35" s="61" t="s">
        <v>82</v>
      </c>
      <c r="G35" s="61" t="s">
        <v>101</v>
      </c>
      <c r="H35" s="61" t="s">
        <v>106</v>
      </c>
      <c r="I35" s="61"/>
      <c r="J35" s="61"/>
      <c r="K35" s="61"/>
      <c r="L35" s="61"/>
      <c r="M35" s="61" t="s">
        <v>37</v>
      </c>
      <c r="N35" s="61" t="s">
        <v>50</v>
      </c>
      <c r="O35" s="61" t="s">
        <v>39</v>
      </c>
      <c r="P35" s="62" t="s">
        <v>207</v>
      </c>
      <c r="Q35" s="64">
        <v>250000000</v>
      </c>
      <c r="R35" s="64">
        <v>0</v>
      </c>
      <c r="S35" s="64">
        <v>0</v>
      </c>
      <c r="T35" s="64">
        <v>250000000</v>
      </c>
      <c r="U35" s="64">
        <v>0</v>
      </c>
      <c r="V35" s="64">
        <v>233390000</v>
      </c>
      <c r="W35" s="64">
        <v>16610000</v>
      </c>
      <c r="X35" s="64">
        <v>233390000</v>
      </c>
      <c r="Y35" s="64">
        <v>76803334</v>
      </c>
      <c r="Z35" s="64">
        <v>76803334</v>
      </c>
      <c r="AA35" s="64">
        <v>76803334</v>
      </c>
    </row>
    <row r="36" spans="1:27" ht="67.5" x14ac:dyDescent="0.25">
      <c r="A36" s="61" t="s">
        <v>32</v>
      </c>
      <c r="B36" s="62" t="s">
        <v>33</v>
      </c>
      <c r="C36" s="63" t="s">
        <v>232</v>
      </c>
      <c r="D36" s="61" t="s">
        <v>80</v>
      </c>
      <c r="E36" s="61" t="s">
        <v>100</v>
      </c>
      <c r="F36" s="61" t="s">
        <v>82</v>
      </c>
      <c r="G36" s="61" t="s">
        <v>53</v>
      </c>
      <c r="H36" s="61" t="s">
        <v>160</v>
      </c>
      <c r="I36" s="61"/>
      <c r="J36" s="61"/>
      <c r="K36" s="61"/>
      <c r="L36" s="61"/>
      <c r="M36" s="61" t="s">
        <v>37</v>
      </c>
      <c r="N36" s="61" t="s">
        <v>50</v>
      </c>
      <c r="O36" s="61" t="s">
        <v>39</v>
      </c>
      <c r="P36" s="62" t="s">
        <v>213</v>
      </c>
      <c r="Q36" s="64">
        <v>4638000000</v>
      </c>
      <c r="R36" s="64">
        <v>0</v>
      </c>
      <c r="S36" s="64">
        <v>0</v>
      </c>
      <c r="T36" s="64">
        <v>4638000000</v>
      </c>
      <c r="U36" s="64">
        <v>0</v>
      </c>
      <c r="V36" s="64">
        <v>3896237998</v>
      </c>
      <c r="W36" s="64">
        <v>741762002</v>
      </c>
      <c r="X36" s="64">
        <v>3874723782</v>
      </c>
      <c r="Y36" s="64">
        <v>721836448</v>
      </c>
      <c r="Z36" s="64">
        <v>721836448</v>
      </c>
      <c r="AA36" s="64">
        <v>721836448</v>
      </c>
    </row>
    <row r="37" spans="1:27" ht="56.25" x14ac:dyDescent="0.25">
      <c r="A37" s="61" t="s">
        <v>32</v>
      </c>
      <c r="B37" s="62" t="s">
        <v>33</v>
      </c>
      <c r="C37" s="63" t="s">
        <v>233</v>
      </c>
      <c r="D37" s="61" t="s">
        <v>80</v>
      </c>
      <c r="E37" s="61" t="s">
        <v>100</v>
      </c>
      <c r="F37" s="61" t="s">
        <v>82</v>
      </c>
      <c r="G37" s="61" t="s">
        <v>53</v>
      </c>
      <c r="H37" s="61" t="s">
        <v>162</v>
      </c>
      <c r="I37" s="61"/>
      <c r="J37" s="61"/>
      <c r="K37" s="61"/>
      <c r="L37" s="61"/>
      <c r="M37" s="61" t="s">
        <v>37</v>
      </c>
      <c r="N37" s="61" t="s">
        <v>50</v>
      </c>
      <c r="O37" s="61" t="s">
        <v>39</v>
      </c>
      <c r="P37" s="62" t="s">
        <v>214</v>
      </c>
      <c r="Q37" s="64">
        <v>1012000000</v>
      </c>
      <c r="R37" s="64">
        <v>0</v>
      </c>
      <c r="S37" s="64">
        <v>0</v>
      </c>
      <c r="T37" s="64">
        <v>1012000000</v>
      </c>
      <c r="U37" s="64">
        <v>0</v>
      </c>
      <c r="V37" s="64">
        <v>1011999990</v>
      </c>
      <c r="W37" s="64">
        <v>10</v>
      </c>
      <c r="X37" s="64">
        <v>966999990</v>
      </c>
      <c r="Y37" s="64">
        <v>284686668</v>
      </c>
      <c r="Z37" s="64">
        <v>284686668</v>
      </c>
      <c r="AA37" s="64">
        <v>284686668</v>
      </c>
    </row>
    <row r="38" spans="1:27" ht="78.75" x14ac:dyDescent="0.25">
      <c r="A38" s="61" t="s">
        <v>32</v>
      </c>
      <c r="B38" s="62" t="s">
        <v>33</v>
      </c>
      <c r="C38" s="63" t="s">
        <v>234</v>
      </c>
      <c r="D38" s="61" t="s">
        <v>80</v>
      </c>
      <c r="E38" s="61" t="s">
        <v>100</v>
      </c>
      <c r="F38" s="61" t="s">
        <v>82</v>
      </c>
      <c r="G38" s="61" t="s">
        <v>53</v>
      </c>
      <c r="H38" s="61" t="s">
        <v>235</v>
      </c>
      <c r="I38" s="61"/>
      <c r="J38" s="61"/>
      <c r="K38" s="61"/>
      <c r="L38" s="61"/>
      <c r="M38" s="61" t="s">
        <v>37</v>
      </c>
      <c r="N38" s="61" t="s">
        <v>50</v>
      </c>
      <c r="O38" s="61" t="s">
        <v>39</v>
      </c>
      <c r="P38" s="62" t="s">
        <v>236</v>
      </c>
      <c r="Q38" s="64">
        <v>350000000</v>
      </c>
      <c r="R38" s="64">
        <v>0</v>
      </c>
      <c r="S38" s="64">
        <v>0</v>
      </c>
      <c r="T38" s="64">
        <v>350000000</v>
      </c>
      <c r="U38" s="64">
        <v>0</v>
      </c>
      <c r="V38" s="64">
        <v>339946666</v>
      </c>
      <c r="W38" s="64">
        <v>10053334</v>
      </c>
      <c r="X38" s="64">
        <v>339946666</v>
      </c>
      <c r="Y38" s="64">
        <v>123934666</v>
      </c>
      <c r="Z38" s="64">
        <v>123934666</v>
      </c>
      <c r="AA38" s="64">
        <v>123934666</v>
      </c>
    </row>
    <row r="39" spans="1:27" ht="90" x14ac:dyDescent="0.25">
      <c r="A39" s="61" t="s">
        <v>32</v>
      </c>
      <c r="B39" s="62" t="s">
        <v>33</v>
      </c>
      <c r="C39" s="63" t="s">
        <v>109</v>
      </c>
      <c r="D39" s="61" t="s">
        <v>80</v>
      </c>
      <c r="E39" s="61" t="s">
        <v>107</v>
      </c>
      <c r="F39" s="61" t="s">
        <v>82</v>
      </c>
      <c r="G39" s="61" t="s">
        <v>110</v>
      </c>
      <c r="H39" s="61" t="s">
        <v>111</v>
      </c>
      <c r="I39" s="61"/>
      <c r="J39" s="61"/>
      <c r="K39" s="61"/>
      <c r="L39" s="61"/>
      <c r="M39" s="61" t="s">
        <v>37</v>
      </c>
      <c r="N39" s="61" t="s">
        <v>38</v>
      </c>
      <c r="O39" s="61" t="s">
        <v>39</v>
      </c>
      <c r="P39" s="62" t="s">
        <v>208</v>
      </c>
      <c r="Q39" s="64">
        <v>2126377536</v>
      </c>
      <c r="R39" s="64">
        <v>0</v>
      </c>
      <c r="S39" s="64">
        <v>0</v>
      </c>
      <c r="T39" s="64">
        <v>2126377536</v>
      </c>
      <c r="U39" s="64">
        <v>0</v>
      </c>
      <c r="V39" s="64">
        <v>1795900560</v>
      </c>
      <c r="W39" s="64">
        <v>330476976</v>
      </c>
      <c r="X39" s="64">
        <v>961540379</v>
      </c>
      <c r="Y39" s="64">
        <v>320042523</v>
      </c>
      <c r="Z39" s="64">
        <v>320042523</v>
      </c>
      <c r="AA39" s="64">
        <v>320042523</v>
      </c>
    </row>
    <row r="40" spans="1:27" ht="90" x14ac:dyDescent="0.25">
      <c r="A40" s="61" t="s">
        <v>32</v>
      </c>
      <c r="B40" s="62" t="s">
        <v>33</v>
      </c>
      <c r="C40" s="63" t="s">
        <v>109</v>
      </c>
      <c r="D40" s="61" t="s">
        <v>80</v>
      </c>
      <c r="E40" s="61" t="s">
        <v>107</v>
      </c>
      <c r="F40" s="61" t="s">
        <v>82</v>
      </c>
      <c r="G40" s="61" t="s">
        <v>110</v>
      </c>
      <c r="H40" s="61" t="s">
        <v>111</v>
      </c>
      <c r="I40" s="61"/>
      <c r="J40" s="61"/>
      <c r="K40" s="61"/>
      <c r="L40" s="61"/>
      <c r="M40" s="61" t="s">
        <v>37</v>
      </c>
      <c r="N40" s="61" t="s">
        <v>53</v>
      </c>
      <c r="O40" s="61" t="s">
        <v>39</v>
      </c>
      <c r="P40" s="62" t="s">
        <v>208</v>
      </c>
      <c r="Q40" s="64">
        <v>2236528704</v>
      </c>
      <c r="R40" s="64">
        <v>0</v>
      </c>
      <c r="S40" s="64">
        <v>0</v>
      </c>
      <c r="T40" s="64">
        <v>2236528704</v>
      </c>
      <c r="U40" s="64">
        <v>0</v>
      </c>
      <c r="V40" s="64">
        <v>2236528704</v>
      </c>
      <c r="W40" s="64">
        <v>0</v>
      </c>
      <c r="X40" s="64">
        <v>2236528704</v>
      </c>
      <c r="Y40" s="64">
        <v>790405676</v>
      </c>
      <c r="Z40" s="64">
        <v>790405676</v>
      </c>
      <c r="AA40" s="64">
        <v>790405676</v>
      </c>
    </row>
    <row r="41" spans="1:27" ht="67.5" x14ac:dyDescent="0.25">
      <c r="A41" s="61" t="s">
        <v>32</v>
      </c>
      <c r="B41" s="62" t="s">
        <v>33</v>
      </c>
      <c r="C41" s="63" t="s">
        <v>237</v>
      </c>
      <c r="D41" s="61" t="s">
        <v>80</v>
      </c>
      <c r="E41" s="61" t="s">
        <v>107</v>
      </c>
      <c r="F41" s="61" t="s">
        <v>82</v>
      </c>
      <c r="G41" s="61" t="s">
        <v>38</v>
      </c>
      <c r="H41" s="61" t="s">
        <v>238</v>
      </c>
      <c r="I41" s="61"/>
      <c r="J41" s="61"/>
      <c r="K41" s="61"/>
      <c r="L41" s="61"/>
      <c r="M41" s="61" t="s">
        <v>37</v>
      </c>
      <c r="N41" s="61" t="s">
        <v>50</v>
      </c>
      <c r="O41" s="61" t="s">
        <v>39</v>
      </c>
      <c r="P41" s="62" t="s">
        <v>239</v>
      </c>
      <c r="Q41" s="64">
        <v>4500000000</v>
      </c>
      <c r="R41" s="64">
        <v>0</v>
      </c>
      <c r="S41" s="64">
        <v>0</v>
      </c>
      <c r="T41" s="64">
        <v>4500000000</v>
      </c>
      <c r="U41" s="64">
        <v>0</v>
      </c>
      <c r="V41" s="64">
        <v>3779596697</v>
      </c>
      <c r="W41" s="64">
        <v>720403303</v>
      </c>
      <c r="X41" s="64">
        <v>3640079857</v>
      </c>
      <c r="Y41" s="64">
        <v>1127363347</v>
      </c>
      <c r="Z41" s="64">
        <v>1127363347</v>
      </c>
      <c r="AA41" s="64">
        <v>1127363347</v>
      </c>
    </row>
    <row r="42" spans="1:27" ht="22.5" x14ac:dyDescent="0.25">
      <c r="A42" s="61" t="s">
        <v>112</v>
      </c>
      <c r="B42" s="62" t="s">
        <v>113</v>
      </c>
      <c r="C42" s="63" t="s">
        <v>34</v>
      </c>
      <c r="D42" s="61" t="s">
        <v>35</v>
      </c>
      <c r="E42" s="61" t="s">
        <v>36</v>
      </c>
      <c r="F42" s="61" t="s">
        <v>36</v>
      </c>
      <c r="G42" s="61" t="s">
        <v>36</v>
      </c>
      <c r="H42" s="61"/>
      <c r="I42" s="61"/>
      <c r="J42" s="61"/>
      <c r="K42" s="61"/>
      <c r="L42" s="61"/>
      <c r="M42" s="61" t="s">
        <v>114</v>
      </c>
      <c r="N42" s="61" t="s">
        <v>115</v>
      </c>
      <c r="O42" s="61" t="s">
        <v>39</v>
      </c>
      <c r="P42" s="62" t="s">
        <v>40</v>
      </c>
      <c r="Q42" s="64">
        <v>158850000000</v>
      </c>
      <c r="R42" s="64">
        <v>0</v>
      </c>
      <c r="S42" s="64">
        <v>0</v>
      </c>
      <c r="T42" s="64">
        <v>158850000000</v>
      </c>
      <c r="U42" s="64">
        <v>0</v>
      </c>
      <c r="V42" s="64">
        <v>68610630688</v>
      </c>
      <c r="W42" s="64">
        <v>90239369312</v>
      </c>
      <c r="X42" s="64">
        <v>68536954858</v>
      </c>
      <c r="Y42" s="64">
        <v>68530630688</v>
      </c>
      <c r="Z42" s="64">
        <v>68530630688</v>
      </c>
      <c r="AA42" s="64">
        <v>68530630688</v>
      </c>
    </row>
    <row r="43" spans="1:27" ht="22.5" x14ac:dyDescent="0.25">
      <c r="A43" s="61" t="s">
        <v>112</v>
      </c>
      <c r="B43" s="62" t="s">
        <v>113</v>
      </c>
      <c r="C43" s="63" t="s">
        <v>41</v>
      </c>
      <c r="D43" s="61" t="s">
        <v>35</v>
      </c>
      <c r="E43" s="61" t="s">
        <v>36</v>
      </c>
      <c r="F43" s="61" t="s">
        <v>36</v>
      </c>
      <c r="G43" s="61" t="s">
        <v>42</v>
      </c>
      <c r="H43" s="61"/>
      <c r="I43" s="61"/>
      <c r="J43" s="61"/>
      <c r="K43" s="61"/>
      <c r="L43" s="61"/>
      <c r="M43" s="61" t="s">
        <v>114</v>
      </c>
      <c r="N43" s="61" t="s">
        <v>115</v>
      </c>
      <c r="O43" s="61" t="s">
        <v>39</v>
      </c>
      <c r="P43" s="62" t="s">
        <v>43</v>
      </c>
      <c r="Q43" s="64">
        <v>56931600000</v>
      </c>
      <c r="R43" s="64">
        <v>0</v>
      </c>
      <c r="S43" s="64">
        <v>0</v>
      </c>
      <c r="T43" s="64">
        <v>56931600000</v>
      </c>
      <c r="U43" s="64">
        <v>0</v>
      </c>
      <c r="V43" s="64">
        <v>21659152026</v>
      </c>
      <c r="W43" s="64">
        <v>35272447974</v>
      </c>
      <c r="X43" s="64">
        <v>21659152026</v>
      </c>
      <c r="Y43" s="64">
        <v>21659152026</v>
      </c>
      <c r="Z43" s="64">
        <v>21659152026</v>
      </c>
      <c r="AA43" s="64">
        <v>21659152026</v>
      </c>
    </row>
    <row r="44" spans="1:27" ht="33.75" x14ac:dyDescent="0.25">
      <c r="A44" s="61" t="s">
        <v>112</v>
      </c>
      <c r="B44" s="62" t="s">
        <v>113</v>
      </c>
      <c r="C44" s="63" t="s">
        <v>44</v>
      </c>
      <c r="D44" s="61" t="s">
        <v>35</v>
      </c>
      <c r="E44" s="61" t="s">
        <v>36</v>
      </c>
      <c r="F44" s="61" t="s">
        <v>36</v>
      </c>
      <c r="G44" s="61" t="s">
        <v>45</v>
      </c>
      <c r="H44" s="61"/>
      <c r="I44" s="61"/>
      <c r="J44" s="61"/>
      <c r="K44" s="61"/>
      <c r="L44" s="61"/>
      <c r="M44" s="61" t="s">
        <v>114</v>
      </c>
      <c r="N44" s="61" t="s">
        <v>115</v>
      </c>
      <c r="O44" s="61" t="s">
        <v>39</v>
      </c>
      <c r="P44" s="62" t="s">
        <v>46</v>
      </c>
      <c r="Q44" s="64">
        <v>10281100000</v>
      </c>
      <c r="R44" s="64">
        <v>0</v>
      </c>
      <c r="S44" s="64">
        <v>0</v>
      </c>
      <c r="T44" s="64">
        <v>10281100000</v>
      </c>
      <c r="U44" s="64">
        <v>0</v>
      </c>
      <c r="V44" s="64">
        <v>5147502267</v>
      </c>
      <c r="W44" s="64">
        <v>5133597733</v>
      </c>
      <c r="X44" s="64">
        <v>5118496234</v>
      </c>
      <c r="Y44" s="64">
        <v>5117502267</v>
      </c>
      <c r="Z44" s="64">
        <v>5117502267</v>
      </c>
      <c r="AA44" s="64">
        <v>5117502267</v>
      </c>
    </row>
    <row r="45" spans="1:27" ht="33.75" x14ac:dyDescent="0.25">
      <c r="A45" s="61" t="s">
        <v>112</v>
      </c>
      <c r="B45" s="62" t="s">
        <v>113</v>
      </c>
      <c r="C45" s="63" t="s">
        <v>116</v>
      </c>
      <c r="D45" s="61" t="s">
        <v>35</v>
      </c>
      <c r="E45" s="61" t="s">
        <v>36</v>
      </c>
      <c r="F45" s="61" t="s">
        <v>36</v>
      </c>
      <c r="G45" s="61" t="s">
        <v>48</v>
      </c>
      <c r="H45" s="61"/>
      <c r="I45" s="61"/>
      <c r="J45" s="61"/>
      <c r="K45" s="61"/>
      <c r="L45" s="61"/>
      <c r="M45" s="61" t="s">
        <v>114</v>
      </c>
      <c r="N45" s="61" t="s">
        <v>115</v>
      </c>
      <c r="O45" s="61" t="s">
        <v>39</v>
      </c>
      <c r="P45" s="62" t="s">
        <v>49</v>
      </c>
      <c r="Q45" s="64">
        <v>11099700000</v>
      </c>
      <c r="R45" s="64">
        <v>0</v>
      </c>
      <c r="S45" s="64">
        <v>0</v>
      </c>
      <c r="T45" s="64">
        <v>11099700000</v>
      </c>
      <c r="U45" s="64">
        <v>11099700000</v>
      </c>
      <c r="V45" s="64">
        <v>0</v>
      </c>
      <c r="W45" s="64">
        <v>0</v>
      </c>
      <c r="X45" s="64">
        <v>0</v>
      </c>
      <c r="Y45" s="64">
        <v>0</v>
      </c>
      <c r="Z45" s="64">
        <v>0</v>
      </c>
      <c r="AA45" s="64">
        <v>0</v>
      </c>
    </row>
    <row r="46" spans="1:27" ht="22.5" x14ac:dyDescent="0.25">
      <c r="A46" s="61" t="s">
        <v>112</v>
      </c>
      <c r="B46" s="62" t="s">
        <v>113</v>
      </c>
      <c r="C46" s="63" t="s">
        <v>117</v>
      </c>
      <c r="D46" s="61" t="s">
        <v>35</v>
      </c>
      <c r="E46" s="61" t="s">
        <v>36</v>
      </c>
      <c r="F46" s="61" t="s">
        <v>42</v>
      </c>
      <c r="G46" s="61" t="s">
        <v>36</v>
      </c>
      <c r="H46" s="61"/>
      <c r="I46" s="61"/>
      <c r="J46" s="61"/>
      <c r="K46" s="61"/>
      <c r="L46" s="61"/>
      <c r="M46" s="61" t="s">
        <v>114</v>
      </c>
      <c r="N46" s="61" t="s">
        <v>115</v>
      </c>
      <c r="O46" s="61" t="s">
        <v>39</v>
      </c>
      <c r="P46" s="62" t="s">
        <v>40</v>
      </c>
      <c r="Q46" s="64">
        <v>4904300000</v>
      </c>
      <c r="R46" s="64">
        <v>0</v>
      </c>
      <c r="S46" s="64">
        <v>361448998</v>
      </c>
      <c r="T46" s="64">
        <v>4542851002</v>
      </c>
      <c r="U46" s="64">
        <v>0</v>
      </c>
      <c r="V46" s="64">
        <v>2054390934</v>
      </c>
      <c r="W46" s="64">
        <v>2488460068</v>
      </c>
      <c r="X46" s="64">
        <v>2054390934</v>
      </c>
      <c r="Y46" s="64">
        <v>2054390934</v>
      </c>
      <c r="Z46" s="64">
        <v>2054390934</v>
      </c>
      <c r="AA46" s="64">
        <v>2054390934</v>
      </c>
    </row>
    <row r="47" spans="1:27" ht="22.5" x14ac:dyDescent="0.25">
      <c r="A47" s="61" t="s">
        <v>112</v>
      </c>
      <c r="B47" s="62" t="s">
        <v>113</v>
      </c>
      <c r="C47" s="63" t="s">
        <v>118</v>
      </c>
      <c r="D47" s="61" t="s">
        <v>35</v>
      </c>
      <c r="E47" s="61" t="s">
        <v>36</v>
      </c>
      <c r="F47" s="61" t="s">
        <v>42</v>
      </c>
      <c r="G47" s="61" t="s">
        <v>42</v>
      </c>
      <c r="H47" s="61"/>
      <c r="I47" s="61"/>
      <c r="J47" s="61"/>
      <c r="K47" s="61"/>
      <c r="L47" s="61"/>
      <c r="M47" s="61" t="s">
        <v>114</v>
      </c>
      <c r="N47" s="61" t="s">
        <v>115</v>
      </c>
      <c r="O47" s="61" t="s">
        <v>39</v>
      </c>
      <c r="P47" s="62" t="s">
        <v>43</v>
      </c>
      <c r="Q47" s="64">
        <v>1691600000</v>
      </c>
      <c r="R47" s="64">
        <v>0</v>
      </c>
      <c r="S47" s="64">
        <v>0</v>
      </c>
      <c r="T47" s="64">
        <v>1691600000</v>
      </c>
      <c r="U47" s="64">
        <v>0</v>
      </c>
      <c r="V47" s="64">
        <v>673195387</v>
      </c>
      <c r="W47" s="64">
        <v>1018404613</v>
      </c>
      <c r="X47" s="64">
        <v>673195387</v>
      </c>
      <c r="Y47" s="64">
        <v>673195387</v>
      </c>
      <c r="Z47" s="64">
        <v>673195387</v>
      </c>
      <c r="AA47" s="64">
        <v>673195387</v>
      </c>
    </row>
    <row r="48" spans="1:27" ht="33.75" x14ac:dyDescent="0.25">
      <c r="A48" s="61" t="s">
        <v>112</v>
      </c>
      <c r="B48" s="62" t="s">
        <v>113</v>
      </c>
      <c r="C48" s="63" t="s">
        <v>119</v>
      </c>
      <c r="D48" s="61" t="s">
        <v>35</v>
      </c>
      <c r="E48" s="61" t="s">
        <v>36</v>
      </c>
      <c r="F48" s="61" t="s">
        <v>42</v>
      </c>
      <c r="G48" s="61" t="s">
        <v>45</v>
      </c>
      <c r="H48" s="61"/>
      <c r="I48" s="61"/>
      <c r="J48" s="61"/>
      <c r="K48" s="61"/>
      <c r="L48" s="61"/>
      <c r="M48" s="61" t="s">
        <v>114</v>
      </c>
      <c r="N48" s="61" t="s">
        <v>115</v>
      </c>
      <c r="O48" s="61" t="s">
        <v>39</v>
      </c>
      <c r="P48" s="62" t="s">
        <v>46</v>
      </c>
      <c r="Q48" s="64">
        <v>119800000</v>
      </c>
      <c r="R48" s="64">
        <v>361448998</v>
      </c>
      <c r="S48" s="64">
        <v>0</v>
      </c>
      <c r="T48" s="64">
        <v>481248998</v>
      </c>
      <c r="U48" s="64">
        <v>0</v>
      </c>
      <c r="V48" s="64">
        <v>167567867</v>
      </c>
      <c r="W48" s="64">
        <v>313681131</v>
      </c>
      <c r="X48" s="64">
        <v>167567867</v>
      </c>
      <c r="Y48" s="64">
        <v>167567867</v>
      </c>
      <c r="Z48" s="64">
        <v>167567867</v>
      </c>
      <c r="AA48" s="64">
        <v>167567867</v>
      </c>
    </row>
    <row r="49" spans="1:27" ht="33.75" x14ac:dyDescent="0.25">
      <c r="A49" s="61" t="s">
        <v>112</v>
      </c>
      <c r="B49" s="62" t="s">
        <v>113</v>
      </c>
      <c r="C49" s="63" t="s">
        <v>47</v>
      </c>
      <c r="D49" s="61" t="s">
        <v>35</v>
      </c>
      <c r="E49" s="61" t="s">
        <v>36</v>
      </c>
      <c r="F49" s="61" t="s">
        <v>42</v>
      </c>
      <c r="G49" s="61" t="s">
        <v>48</v>
      </c>
      <c r="H49" s="61"/>
      <c r="I49" s="61"/>
      <c r="J49" s="61"/>
      <c r="K49" s="61"/>
      <c r="L49" s="61"/>
      <c r="M49" s="61" t="s">
        <v>114</v>
      </c>
      <c r="N49" s="61" t="s">
        <v>115</v>
      </c>
      <c r="O49" s="61" t="s">
        <v>39</v>
      </c>
      <c r="P49" s="62" t="s">
        <v>49</v>
      </c>
      <c r="Q49" s="64">
        <v>329800000</v>
      </c>
      <c r="R49" s="64">
        <v>0</v>
      </c>
      <c r="S49" s="64">
        <v>0</v>
      </c>
      <c r="T49" s="64">
        <v>329800000</v>
      </c>
      <c r="U49" s="64">
        <v>329800000</v>
      </c>
      <c r="V49" s="64">
        <v>0</v>
      </c>
      <c r="W49" s="64">
        <v>0</v>
      </c>
      <c r="X49" s="64">
        <v>0</v>
      </c>
      <c r="Y49" s="64">
        <v>0</v>
      </c>
      <c r="Z49" s="64">
        <v>0</v>
      </c>
      <c r="AA49" s="64">
        <v>0</v>
      </c>
    </row>
    <row r="50" spans="1:27" ht="22.5" x14ac:dyDescent="0.25">
      <c r="A50" s="61" t="s">
        <v>112</v>
      </c>
      <c r="B50" s="62" t="s">
        <v>113</v>
      </c>
      <c r="C50" s="63" t="s">
        <v>51</v>
      </c>
      <c r="D50" s="61" t="s">
        <v>35</v>
      </c>
      <c r="E50" s="61" t="s">
        <v>42</v>
      </c>
      <c r="F50" s="61"/>
      <c r="G50" s="61"/>
      <c r="H50" s="61"/>
      <c r="I50" s="61"/>
      <c r="J50" s="61"/>
      <c r="K50" s="61"/>
      <c r="L50" s="61"/>
      <c r="M50" s="61" t="s">
        <v>114</v>
      </c>
      <c r="N50" s="61" t="s">
        <v>115</v>
      </c>
      <c r="O50" s="61" t="s">
        <v>39</v>
      </c>
      <c r="P50" s="62" t="s">
        <v>52</v>
      </c>
      <c r="Q50" s="64">
        <v>134543000000</v>
      </c>
      <c r="R50" s="64">
        <v>0</v>
      </c>
      <c r="S50" s="64">
        <v>0</v>
      </c>
      <c r="T50" s="64">
        <v>134543000000</v>
      </c>
      <c r="U50" s="64">
        <v>0</v>
      </c>
      <c r="V50" s="64">
        <v>105866001370.44</v>
      </c>
      <c r="W50" s="64">
        <v>28676998629.560001</v>
      </c>
      <c r="X50" s="64">
        <v>77880776385.940002</v>
      </c>
      <c r="Y50" s="64">
        <v>38789024598.459999</v>
      </c>
      <c r="Z50" s="64">
        <v>38652811093.190002</v>
      </c>
      <c r="AA50" s="64">
        <v>38652747015.190002</v>
      </c>
    </row>
    <row r="51" spans="1:27" ht="22.5" x14ac:dyDescent="0.25">
      <c r="A51" s="61" t="s">
        <v>112</v>
      </c>
      <c r="B51" s="62" t="s">
        <v>113</v>
      </c>
      <c r="C51" s="63" t="s">
        <v>51</v>
      </c>
      <c r="D51" s="61" t="s">
        <v>35</v>
      </c>
      <c r="E51" s="61" t="s">
        <v>42</v>
      </c>
      <c r="F51" s="61"/>
      <c r="G51" s="61"/>
      <c r="H51" s="61"/>
      <c r="I51" s="61"/>
      <c r="J51" s="61"/>
      <c r="K51" s="61"/>
      <c r="L51" s="61"/>
      <c r="M51" s="61" t="s">
        <v>114</v>
      </c>
      <c r="N51" s="61" t="s">
        <v>120</v>
      </c>
      <c r="O51" s="61" t="s">
        <v>39</v>
      </c>
      <c r="P51" s="62" t="s">
        <v>52</v>
      </c>
      <c r="Q51" s="64">
        <v>1156900000</v>
      </c>
      <c r="R51" s="64">
        <v>0</v>
      </c>
      <c r="S51" s="64">
        <v>0</v>
      </c>
      <c r="T51" s="64">
        <v>1156900000</v>
      </c>
      <c r="U51" s="64">
        <v>0</v>
      </c>
      <c r="V51" s="64">
        <v>173052706</v>
      </c>
      <c r="W51" s="64">
        <v>983847294</v>
      </c>
      <c r="X51" s="64">
        <v>77228097</v>
      </c>
      <c r="Y51" s="64">
        <v>17228097</v>
      </c>
      <c r="Z51" s="64">
        <v>17228097</v>
      </c>
      <c r="AA51" s="64">
        <v>17228097</v>
      </c>
    </row>
    <row r="52" spans="1:27" ht="33.75" x14ac:dyDescent="0.25">
      <c r="A52" s="61" t="s">
        <v>112</v>
      </c>
      <c r="B52" s="62" t="s">
        <v>113</v>
      </c>
      <c r="C52" s="63" t="s">
        <v>121</v>
      </c>
      <c r="D52" s="61" t="s">
        <v>35</v>
      </c>
      <c r="E52" s="61" t="s">
        <v>45</v>
      </c>
      <c r="F52" s="61" t="s">
        <v>45</v>
      </c>
      <c r="G52" s="61" t="s">
        <v>36</v>
      </c>
      <c r="H52" s="61" t="s">
        <v>122</v>
      </c>
      <c r="I52" s="61"/>
      <c r="J52" s="61"/>
      <c r="K52" s="61"/>
      <c r="L52" s="61"/>
      <c r="M52" s="61" t="s">
        <v>114</v>
      </c>
      <c r="N52" s="61" t="s">
        <v>120</v>
      </c>
      <c r="O52" s="61" t="s">
        <v>39</v>
      </c>
      <c r="P52" s="62" t="s">
        <v>123</v>
      </c>
      <c r="Q52" s="64">
        <v>86450000000</v>
      </c>
      <c r="R52" s="64">
        <v>0</v>
      </c>
      <c r="S52" s="64">
        <v>0</v>
      </c>
      <c r="T52" s="64">
        <v>86450000000</v>
      </c>
      <c r="U52" s="64">
        <v>0</v>
      </c>
      <c r="V52" s="64">
        <v>85735760978</v>
      </c>
      <c r="W52" s="64">
        <v>714239022</v>
      </c>
      <c r="X52" s="64">
        <v>39707851115</v>
      </c>
      <c r="Y52" s="64">
        <v>38923236511</v>
      </c>
      <c r="Z52" s="64">
        <v>38923236511</v>
      </c>
      <c r="AA52" s="64">
        <v>38923236511</v>
      </c>
    </row>
    <row r="53" spans="1:27" ht="33.75" x14ac:dyDescent="0.25">
      <c r="A53" s="61" t="s">
        <v>112</v>
      </c>
      <c r="B53" s="62" t="s">
        <v>113</v>
      </c>
      <c r="C53" s="63" t="s">
        <v>63</v>
      </c>
      <c r="D53" s="61" t="s">
        <v>35</v>
      </c>
      <c r="E53" s="61" t="s">
        <v>45</v>
      </c>
      <c r="F53" s="61" t="s">
        <v>45</v>
      </c>
      <c r="G53" s="61" t="s">
        <v>36</v>
      </c>
      <c r="H53" s="61" t="s">
        <v>64</v>
      </c>
      <c r="I53" s="61"/>
      <c r="J53" s="61"/>
      <c r="K53" s="61"/>
      <c r="L53" s="61"/>
      <c r="M53" s="61" t="s">
        <v>114</v>
      </c>
      <c r="N53" s="61" t="s">
        <v>115</v>
      </c>
      <c r="O53" s="61" t="s">
        <v>39</v>
      </c>
      <c r="P53" s="62" t="s">
        <v>65</v>
      </c>
      <c r="Q53" s="64">
        <v>198828600000</v>
      </c>
      <c r="R53" s="64">
        <v>0</v>
      </c>
      <c r="S53" s="64">
        <v>4000000000</v>
      </c>
      <c r="T53" s="64">
        <v>194828600000</v>
      </c>
      <c r="U53" s="64">
        <v>194828600000</v>
      </c>
      <c r="V53" s="64">
        <v>0</v>
      </c>
      <c r="W53" s="64">
        <v>0</v>
      </c>
      <c r="X53" s="64">
        <v>0</v>
      </c>
      <c r="Y53" s="64">
        <v>0</v>
      </c>
      <c r="Z53" s="64">
        <v>0</v>
      </c>
      <c r="AA53" s="64">
        <v>0</v>
      </c>
    </row>
    <row r="54" spans="1:27" ht="22.5" x14ac:dyDescent="0.25">
      <c r="A54" s="61" t="s">
        <v>112</v>
      </c>
      <c r="B54" s="62" t="s">
        <v>113</v>
      </c>
      <c r="C54" s="63" t="s">
        <v>245</v>
      </c>
      <c r="D54" s="61" t="s">
        <v>35</v>
      </c>
      <c r="E54" s="61" t="s">
        <v>45</v>
      </c>
      <c r="F54" s="61" t="s">
        <v>48</v>
      </c>
      <c r="G54" s="61" t="s">
        <v>42</v>
      </c>
      <c r="H54" s="61" t="s">
        <v>246</v>
      </c>
      <c r="I54" s="61"/>
      <c r="J54" s="61"/>
      <c r="K54" s="61"/>
      <c r="L54" s="61"/>
      <c r="M54" s="61" t="s">
        <v>114</v>
      </c>
      <c r="N54" s="61" t="s">
        <v>115</v>
      </c>
      <c r="O54" s="61" t="s">
        <v>39</v>
      </c>
      <c r="P54" s="62" t="s">
        <v>247</v>
      </c>
      <c r="Q54" s="64">
        <v>0</v>
      </c>
      <c r="R54" s="64">
        <v>4000000000</v>
      </c>
      <c r="S54" s="64">
        <v>0</v>
      </c>
      <c r="T54" s="64">
        <v>4000000000</v>
      </c>
      <c r="U54" s="64">
        <v>0</v>
      </c>
      <c r="V54" s="64">
        <v>4000000000</v>
      </c>
      <c r="W54" s="64">
        <v>0</v>
      </c>
      <c r="X54" s="64">
        <v>1741526000</v>
      </c>
      <c r="Y54" s="64">
        <v>1741526000</v>
      </c>
      <c r="Z54" s="64">
        <v>1741526000</v>
      </c>
      <c r="AA54" s="64">
        <v>1741526000</v>
      </c>
    </row>
    <row r="55" spans="1:27" ht="33.75" x14ac:dyDescent="0.25">
      <c r="A55" s="61" t="s">
        <v>112</v>
      </c>
      <c r="B55" s="62" t="s">
        <v>113</v>
      </c>
      <c r="C55" s="63" t="s">
        <v>69</v>
      </c>
      <c r="D55" s="61" t="s">
        <v>35</v>
      </c>
      <c r="E55" s="61" t="s">
        <v>45</v>
      </c>
      <c r="F55" s="61" t="s">
        <v>48</v>
      </c>
      <c r="G55" s="61" t="s">
        <v>42</v>
      </c>
      <c r="H55" s="61" t="s">
        <v>67</v>
      </c>
      <c r="I55" s="61"/>
      <c r="J55" s="61"/>
      <c r="K55" s="61"/>
      <c r="L55" s="61"/>
      <c r="M55" s="61" t="s">
        <v>114</v>
      </c>
      <c r="N55" s="61" t="s">
        <v>115</v>
      </c>
      <c r="O55" s="61" t="s">
        <v>39</v>
      </c>
      <c r="P55" s="62" t="s">
        <v>70</v>
      </c>
      <c r="Q55" s="64">
        <v>450000000</v>
      </c>
      <c r="R55" s="64">
        <v>0</v>
      </c>
      <c r="S55" s="64">
        <v>0</v>
      </c>
      <c r="T55" s="64">
        <v>450000000</v>
      </c>
      <c r="U55" s="64">
        <v>0</v>
      </c>
      <c r="V55" s="64">
        <v>410989728</v>
      </c>
      <c r="W55" s="64">
        <v>39010272</v>
      </c>
      <c r="X55" s="64">
        <v>410989728</v>
      </c>
      <c r="Y55" s="64">
        <v>410989728</v>
      </c>
      <c r="Z55" s="64">
        <v>410989728</v>
      </c>
      <c r="AA55" s="64">
        <v>410989728</v>
      </c>
    </row>
    <row r="56" spans="1:27" ht="22.5" x14ac:dyDescent="0.25">
      <c r="A56" s="61" t="s">
        <v>112</v>
      </c>
      <c r="B56" s="62" t="s">
        <v>113</v>
      </c>
      <c r="C56" s="63" t="s">
        <v>71</v>
      </c>
      <c r="D56" s="61" t="s">
        <v>35</v>
      </c>
      <c r="E56" s="61" t="s">
        <v>45</v>
      </c>
      <c r="F56" s="61" t="s">
        <v>38</v>
      </c>
      <c r="G56" s="61"/>
      <c r="H56" s="61"/>
      <c r="I56" s="61"/>
      <c r="J56" s="61"/>
      <c r="K56" s="61"/>
      <c r="L56" s="61"/>
      <c r="M56" s="61" t="s">
        <v>114</v>
      </c>
      <c r="N56" s="61" t="s">
        <v>115</v>
      </c>
      <c r="O56" s="61" t="s">
        <v>39</v>
      </c>
      <c r="P56" s="62" t="s">
        <v>72</v>
      </c>
      <c r="Q56" s="64">
        <v>7266600000</v>
      </c>
      <c r="R56" s="64">
        <v>0</v>
      </c>
      <c r="S56" s="64">
        <v>0</v>
      </c>
      <c r="T56" s="64">
        <v>7266600000</v>
      </c>
      <c r="U56" s="64">
        <v>0</v>
      </c>
      <c r="V56" s="64">
        <v>0</v>
      </c>
      <c r="W56" s="64">
        <v>7266600000</v>
      </c>
      <c r="X56" s="64">
        <v>0</v>
      </c>
      <c r="Y56" s="64">
        <v>0</v>
      </c>
      <c r="Z56" s="64">
        <v>0</v>
      </c>
      <c r="AA56" s="64">
        <v>0</v>
      </c>
    </row>
    <row r="57" spans="1:27" ht="22.5" x14ac:dyDescent="0.25">
      <c r="A57" s="61" t="s">
        <v>112</v>
      </c>
      <c r="B57" s="62" t="s">
        <v>113</v>
      </c>
      <c r="C57" s="63" t="s">
        <v>71</v>
      </c>
      <c r="D57" s="61" t="s">
        <v>35</v>
      </c>
      <c r="E57" s="61" t="s">
        <v>45</v>
      </c>
      <c r="F57" s="61" t="s">
        <v>38</v>
      </c>
      <c r="G57" s="61"/>
      <c r="H57" s="61"/>
      <c r="I57" s="61"/>
      <c r="J57" s="61"/>
      <c r="K57" s="61"/>
      <c r="L57" s="61"/>
      <c r="M57" s="61" t="s">
        <v>114</v>
      </c>
      <c r="N57" s="61" t="s">
        <v>125</v>
      </c>
      <c r="O57" s="61" t="s">
        <v>39</v>
      </c>
      <c r="P57" s="62" t="s">
        <v>72</v>
      </c>
      <c r="Q57" s="64">
        <v>43465800000</v>
      </c>
      <c r="R57" s="64">
        <v>0</v>
      </c>
      <c r="S57" s="64">
        <v>0</v>
      </c>
      <c r="T57" s="64">
        <v>43465800000</v>
      </c>
      <c r="U57" s="64">
        <v>0</v>
      </c>
      <c r="V57" s="64">
        <v>0</v>
      </c>
      <c r="W57" s="64">
        <v>43465800000</v>
      </c>
      <c r="X57" s="64">
        <v>0</v>
      </c>
      <c r="Y57" s="64">
        <v>0</v>
      </c>
      <c r="Z57" s="64">
        <v>0</v>
      </c>
      <c r="AA57" s="64">
        <v>0</v>
      </c>
    </row>
    <row r="58" spans="1:27" ht="22.5" x14ac:dyDescent="0.25">
      <c r="A58" s="61" t="s">
        <v>112</v>
      </c>
      <c r="B58" s="62" t="s">
        <v>113</v>
      </c>
      <c r="C58" s="63" t="s">
        <v>73</v>
      </c>
      <c r="D58" s="61" t="s">
        <v>35</v>
      </c>
      <c r="E58" s="61" t="s">
        <v>74</v>
      </c>
      <c r="F58" s="61" t="s">
        <v>36</v>
      </c>
      <c r="G58" s="61"/>
      <c r="H58" s="61"/>
      <c r="I58" s="61"/>
      <c r="J58" s="61"/>
      <c r="K58" s="61"/>
      <c r="L58" s="61"/>
      <c r="M58" s="61" t="s">
        <v>114</v>
      </c>
      <c r="N58" s="61" t="s">
        <v>115</v>
      </c>
      <c r="O58" s="61" t="s">
        <v>39</v>
      </c>
      <c r="P58" s="62" t="s">
        <v>75</v>
      </c>
      <c r="Q58" s="64">
        <v>3512200000</v>
      </c>
      <c r="R58" s="64">
        <v>0</v>
      </c>
      <c r="S58" s="64">
        <v>0</v>
      </c>
      <c r="T58" s="64">
        <v>3512200000</v>
      </c>
      <c r="U58" s="64">
        <v>0</v>
      </c>
      <c r="V58" s="64">
        <v>1487643281</v>
      </c>
      <c r="W58" s="64">
        <v>2024556719</v>
      </c>
      <c r="X58" s="64">
        <v>1485618503</v>
      </c>
      <c r="Y58" s="64">
        <v>1485618503</v>
      </c>
      <c r="Z58" s="64">
        <v>1485618503</v>
      </c>
      <c r="AA58" s="64">
        <v>1485618503</v>
      </c>
    </row>
    <row r="59" spans="1:27" ht="22.5" x14ac:dyDescent="0.25">
      <c r="A59" s="61" t="s">
        <v>112</v>
      </c>
      <c r="B59" s="62" t="s">
        <v>113</v>
      </c>
      <c r="C59" s="63" t="s">
        <v>78</v>
      </c>
      <c r="D59" s="61" t="s">
        <v>35</v>
      </c>
      <c r="E59" s="61" t="s">
        <v>74</v>
      </c>
      <c r="F59" s="61" t="s">
        <v>48</v>
      </c>
      <c r="G59" s="61" t="s">
        <v>36</v>
      </c>
      <c r="H59" s="61"/>
      <c r="I59" s="61"/>
      <c r="J59" s="61"/>
      <c r="K59" s="61"/>
      <c r="L59" s="61"/>
      <c r="M59" s="61" t="s">
        <v>114</v>
      </c>
      <c r="N59" s="61" t="s">
        <v>115</v>
      </c>
      <c r="O59" s="61" t="s">
        <v>39</v>
      </c>
      <c r="P59" s="62" t="s">
        <v>79</v>
      </c>
      <c r="Q59" s="64">
        <v>1650000000</v>
      </c>
      <c r="R59" s="64">
        <v>0</v>
      </c>
      <c r="S59" s="64">
        <v>0</v>
      </c>
      <c r="T59" s="64">
        <v>1650000000</v>
      </c>
      <c r="U59" s="64">
        <v>0</v>
      </c>
      <c r="V59" s="64">
        <v>0</v>
      </c>
      <c r="W59" s="64">
        <v>1650000000</v>
      </c>
      <c r="X59" s="64">
        <v>0</v>
      </c>
      <c r="Y59" s="64">
        <v>0</v>
      </c>
      <c r="Z59" s="64">
        <v>0</v>
      </c>
      <c r="AA59" s="64">
        <v>0</v>
      </c>
    </row>
    <row r="60" spans="1:27" ht="56.25" x14ac:dyDescent="0.25">
      <c r="A60" s="61" t="s">
        <v>112</v>
      </c>
      <c r="B60" s="62" t="s">
        <v>113</v>
      </c>
      <c r="C60" s="63" t="s">
        <v>126</v>
      </c>
      <c r="D60" s="61" t="s">
        <v>80</v>
      </c>
      <c r="E60" s="61" t="s">
        <v>98</v>
      </c>
      <c r="F60" s="61" t="s">
        <v>82</v>
      </c>
      <c r="G60" s="61" t="s">
        <v>127</v>
      </c>
      <c r="H60" s="61" t="s">
        <v>128</v>
      </c>
      <c r="I60" s="61"/>
      <c r="J60" s="61"/>
      <c r="K60" s="61"/>
      <c r="L60" s="61"/>
      <c r="M60" s="61" t="s">
        <v>114</v>
      </c>
      <c r="N60" s="61" t="s">
        <v>115</v>
      </c>
      <c r="O60" s="61" t="s">
        <v>39</v>
      </c>
      <c r="P60" s="62" t="s">
        <v>209</v>
      </c>
      <c r="Q60" s="64">
        <v>15929591010</v>
      </c>
      <c r="R60" s="64">
        <v>0</v>
      </c>
      <c r="S60" s="64">
        <v>0</v>
      </c>
      <c r="T60" s="64">
        <v>15929591010</v>
      </c>
      <c r="U60" s="64">
        <v>0</v>
      </c>
      <c r="V60" s="64">
        <v>13730663609</v>
      </c>
      <c r="W60" s="64">
        <v>2198927401</v>
      </c>
      <c r="X60" s="64">
        <v>12436320212</v>
      </c>
      <c r="Y60" s="64">
        <v>4126816536</v>
      </c>
      <c r="Z60" s="64">
        <v>4126381304</v>
      </c>
      <c r="AA60" s="64">
        <v>4126381304</v>
      </c>
    </row>
    <row r="61" spans="1:27" ht="56.25" x14ac:dyDescent="0.25">
      <c r="A61" s="61" t="s">
        <v>112</v>
      </c>
      <c r="B61" s="62" t="s">
        <v>113</v>
      </c>
      <c r="C61" s="63" t="s">
        <v>129</v>
      </c>
      <c r="D61" s="61" t="s">
        <v>80</v>
      </c>
      <c r="E61" s="61" t="s">
        <v>130</v>
      </c>
      <c r="F61" s="61" t="s">
        <v>82</v>
      </c>
      <c r="G61" s="61" t="s">
        <v>86</v>
      </c>
      <c r="H61" s="61" t="s">
        <v>131</v>
      </c>
      <c r="I61" s="61"/>
      <c r="J61" s="61"/>
      <c r="K61" s="61"/>
      <c r="L61" s="61"/>
      <c r="M61" s="61" t="s">
        <v>37</v>
      </c>
      <c r="N61" s="61" t="s">
        <v>84</v>
      </c>
      <c r="O61" s="61" t="s">
        <v>39</v>
      </c>
      <c r="P61" s="62" t="s">
        <v>210</v>
      </c>
      <c r="Q61" s="64">
        <v>32411378889</v>
      </c>
      <c r="R61" s="64">
        <v>0</v>
      </c>
      <c r="S61" s="64">
        <v>0</v>
      </c>
      <c r="T61" s="64">
        <v>32411378889</v>
      </c>
      <c r="U61" s="64">
        <v>0</v>
      </c>
      <c r="V61" s="64">
        <v>29944221573.169998</v>
      </c>
      <c r="W61" s="64">
        <v>2467157315.8299999</v>
      </c>
      <c r="X61" s="64">
        <v>3386648809.1700001</v>
      </c>
      <c r="Y61" s="64">
        <v>3045362025.1700001</v>
      </c>
      <c r="Z61" s="64">
        <v>3029861145.1700001</v>
      </c>
      <c r="AA61" s="64">
        <v>3029861145.1700001</v>
      </c>
    </row>
    <row r="62" spans="1:27" ht="56.25" x14ac:dyDescent="0.25">
      <c r="A62" s="61" t="s">
        <v>112</v>
      </c>
      <c r="B62" s="62" t="s">
        <v>113</v>
      </c>
      <c r="C62" s="63" t="s">
        <v>129</v>
      </c>
      <c r="D62" s="61" t="s">
        <v>80</v>
      </c>
      <c r="E62" s="61" t="s">
        <v>130</v>
      </c>
      <c r="F62" s="61" t="s">
        <v>82</v>
      </c>
      <c r="G62" s="61" t="s">
        <v>86</v>
      </c>
      <c r="H62" s="61" t="s">
        <v>131</v>
      </c>
      <c r="I62" s="61"/>
      <c r="J62" s="61"/>
      <c r="K62" s="61"/>
      <c r="L62" s="61"/>
      <c r="M62" s="61" t="s">
        <v>114</v>
      </c>
      <c r="N62" s="61" t="s">
        <v>115</v>
      </c>
      <c r="O62" s="61" t="s">
        <v>39</v>
      </c>
      <c r="P62" s="62" t="s">
        <v>210</v>
      </c>
      <c r="Q62" s="64">
        <v>8653051539</v>
      </c>
      <c r="R62" s="64">
        <v>0</v>
      </c>
      <c r="S62" s="64">
        <v>0</v>
      </c>
      <c r="T62" s="64">
        <v>8653051539</v>
      </c>
      <c r="U62" s="64">
        <v>0</v>
      </c>
      <c r="V62" s="64">
        <v>7464986049</v>
      </c>
      <c r="W62" s="64">
        <v>1188065490</v>
      </c>
      <c r="X62" s="64">
        <v>4825811553</v>
      </c>
      <c r="Y62" s="64">
        <v>2117245523</v>
      </c>
      <c r="Z62" s="64">
        <v>2117245523</v>
      </c>
      <c r="AA62" s="64">
        <v>2117245523</v>
      </c>
    </row>
    <row r="63" spans="1:27" ht="45" x14ac:dyDescent="0.25">
      <c r="A63" s="61" t="s">
        <v>112</v>
      </c>
      <c r="B63" s="62" t="s">
        <v>113</v>
      </c>
      <c r="C63" s="63" t="s">
        <v>132</v>
      </c>
      <c r="D63" s="61" t="s">
        <v>80</v>
      </c>
      <c r="E63" s="61" t="s">
        <v>130</v>
      </c>
      <c r="F63" s="61" t="s">
        <v>82</v>
      </c>
      <c r="G63" s="61" t="s">
        <v>89</v>
      </c>
      <c r="H63" s="61" t="s">
        <v>133</v>
      </c>
      <c r="I63" s="61"/>
      <c r="J63" s="61"/>
      <c r="K63" s="61"/>
      <c r="L63" s="61"/>
      <c r="M63" s="61" t="s">
        <v>114</v>
      </c>
      <c r="N63" s="61" t="s">
        <v>115</v>
      </c>
      <c r="O63" s="61" t="s">
        <v>39</v>
      </c>
      <c r="P63" s="62" t="s">
        <v>211</v>
      </c>
      <c r="Q63" s="64">
        <v>10000000000</v>
      </c>
      <c r="R63" s="64">
        <v>0</v>
      </c>
      <c r="S63" s="64">
        <v>0</v>
      </c>
      <c r="T63" s="64">
        <v>10000000000</v>
      </c>
      <c r="U63" s="64">
        <v>0</v>
      </c>
      <c r="V63" s="64">
        <v>6110586585</v>
      </c>
      <c r="W63" s="64">
        <v>3889413415</v>
      </c>
      <c r="X63" s="64">
        <v>407786333</v>
      </c>
      <c r="Y63" s="64">
        <v>13563795</v>
      </c>
      <c r="Z63" s="64">
        <v>13563795</v>
      </c>
      <c r="AA63" s="64">
        <v>13563795</v>
      </c>
    </row>
    <row r="64" spans="1:27" ht="45" x14ac:dyDescent="0.25">
      <c r="A64" s="61" t="s">
        <v>112</v>
      </c>
      <c r="B64" s="62" t="s">
        <v>113</v>
      </c>
      <c r="C64" s="63" t="s">
        <v>132</v>
      </c>
      <c r="D64" s="61" t="s">
        <v>80</v>
      </c>
      <c r="E64" s="61" t="s">
        <v>130</v>
      </c>
      <c r="F64" s="61" t="s">
        <v>82</v>
      </c>
      <c r="G64" s="61" t="s">
        <v>89</v>
      </c>
      <c r="H64" s="61" t="s">
        <v>133</v>
      </c>
      <c r="I64" s="61"/>
      <c r="J64" s="61"/>
      <c r="K64" s="61"/>
      <c r="L64" s="61"/>
      <c r="M64" s="61" t="s">
        <v>114</v>
      </c>
      <c r="N64" s="61" t="s">
        <v>125</v>
      </c>
      <c r="O64" s="61" t="s">
        <v>39</v>
      </c>
      <c r="P64" s="62" t="s">
        <v>211</v>
      </c>
      <c r="Q64" s="64">
        <v>79695439740</v>
      </c>
      <c r="R64" s="64">
        <v>0</v>
      </c>
      <c r="S64" s="64">
        <v>0</v>
      </c>
      <c r="T64" s="64">
        <v>79695439740</v>
      </c>
      <c r="U64" s="64">
        <v>0</v>
      </c>
      <c r="V64" s="64">
        <v>132607935</v>
      </c>
      <c r="W64" s="64">
        <v>79562831805</v>
      </c>
      <c r="X64" s="64">
        <v>132607935</v>
      </c>
      <c r="Y64" s="64">
        <v>0</v>
      </c>
      <c r="Z64" s="64">
        <v>0</v>
      </c>
      <c r="AA64" s="64">
        <v>0</v>
      </c>
    </row>
    <row r="65" spans="1:27" ht="56.25" x14ac:dyDescent="0.25">
      <c r="A65" s="61" t="s">
        <v>112</v>
      </c>
      <c r="B65" s="62" t="s">
        <v>113</v>
      </c>
      <c r="C65" s="63" t="s">
        <v>134</v>
      </c>
      <c r="D65" s="61" t="s">
        <v>80</v>
      </c>
      <c r="E65" s="61" t="s">
        <v>107</v>
      </c>
      <c r="F65" s="61" t="s">
        <v>82</v>
      </c>
      <c r="G65" s="61" t="s">
        <v>110</v>
      </c>
      <c r="H65" s="61" t="s">
        <v>135</v>
      </c>
      <c r="I65" s="61"/>
      <c r="J65" s="61"/>
      <c r="K65" s="61"/>
      <c r="L65" s="61"/>
      <c r="M65" s="61" t="s">
        <v>114</v>
      </c>
      <c r="N65" s="61" t="s">
        <v>115</v>
      </c>
      <c r="O65" s="61" t="s">
        <v>39</v>
      </c>
      <c r="P65" s="62" t="s">
        <v>212</v>
      </c>
      <c r="Q65" s="64">
        <v>25841188847</v>
      </c>
      <c r="R65" s="64">
        <v>0</v>
      </c>
      <c r="S65" s="64">
        <v>0</v>
      </c>
      <c r="T65" s="64">
        <v>25841188847</v>
      </c>
      <c r="U65" s="64">
        <v>0</v>
      </c>
      <c r="V65" s="64">
        <v>22470249321.43</v>
      </c>
      <c r="W65" s="64">
        <v>3370939525.5700002</v>
      </c>
      <c r="X65" s="64">
        <v>21652038827.43</v>
      </c>
      <c r="Y65" s="64">
        <v>13087098239.76</v>
      </c>
      <c r="Z65" s="64">
        <v>13087098239.76</v>
      </c>
      <c r="AA65" s="64">
        <v>13087098239.76</v>
      </c>
    </row>
    <row r="66" spans="1:27" ht="56.25" x14ac:dyDescent="0.25">
      <c r="A66" s="61" t="s">
        <v>112</v>
      </c>
      <c r="B66" s="62" t="s">
        <v>113</v>
      </c>
      <c r="C66" s="63" t="s">
        <v>134</v>
      </c>
      <c r="D66" s="61" t="s">
        <v>80</v>
      </c>
      <c r="E66" s="61" t="s">
        <v>107</v>
      </c>
      <c r="F66" s="61" t="s">
        <v>82</v>
      </c>
      <c r="G66" s="61" t="s">
        <v>110</v>
      </c>
      <c r="H66" s="61" t="s">
        <v>135</v>
      </c>
      <c r="I66" s="61"/>
      <c r="J66" s="61"/>
      <c r="K66" s="61"/>
      <c r="L66" s="61"/>
      <c r="M66" s="61" t="s">
        <v>114</v>
      </c>
      <c r="N66" s="61" t="s">
        <v>125</v>
      </c>
      <c r="O66" s="61" t="s">
        <v>39</v>
      </c>
      <c r="P66" s="62" t="s">
        <v>212</v>
      </c>
      <c r="Q66" s="64">
        <v>52765758921</v>
      </c>
      <c r="R66" s="64">
        <v>0</v>
      </c>
      <c r="S66" s="64">
        <v>0</v>
      </c>
      <c r="T66" s="64">
        <v>52765758921</v>
      </c>
      <c r="U66" s="64">
        <v>0</v>
      </c>
      <c r="V66" s="64">
        <v>40730625551.660004</v>
      </c>
      <c r="W66" s="64">
        <v>12035133369.34</v>
      </c>
      <c r="X66" s="64">
        <v>20431241511.66</v>
      </c>
      <c r="Y66" s="64">
        <v>0</v>
      </c>
      <c r="Z66" s="64">
        <v>0</v>
      </c>
      <c r="AA66" s="64">
        <v>0</v>
      </c>
    </row>
    <row r="67" spans="1:27" ht="56.25" x14ac:dyDescent="0.25">
      <c r="A67" s="61" t="s">
        <v>112</v>
      </c>
      <c r="B67" s="62" t="s">
        <v>113</v>
      </c>
      <c r="C67" s="63" t="s">
        <v>136</v>
      </c>
      <c r="D67" s="61" t="s">
        <v>80</v>
      </c>
      <c r="E67" s="61" t="s">
        <v>107</v>
      </c>
      <c r="F67" s="61" t="s">
        <v>82</v>
      </c>
      <c r="G67" s="61" t="s">
        <v>101</v>
      </c>
      <c r="H67" s="61" t="s">
        <v>135</v>
      </c>
      <c r="I67" s="61"/>
      <c r="J67" s="61"/>
      <c r="K67" s="61"/>
      <c r="L67" s="61"/>
      <c r="M67" s="61" t="s">
        <v>114</v>
      </c>
      <c r="N67" s="61" t="s">
        <v>115</v>
      </c>
      <c r="O67" s="61" t="s">
        <v>39</v>
      </c>
      <c r="P67" s="62" t="s">
        <v>212</v>
      </c>
      <c r="Q67" s="64">
        <v>20000000000</v>
      </c>
      <c r="R67" s="64">
        <v>0</v>
      </c>
      <c r="S67" s="64">
        <v>0</v>
      </c>
      <c r="T67" s="64">
        <v>20000000000</v>
      </c>
      <c r="U67" s="64">
        <v>0</v>
      </c>
      <c r="V67" s="64">
        <v>11599198201</v>
      </c>
      <c r="W67" s="64">
        <v>8400801799</v>
      </c>
      <c r="X67" s="64">
        <v>9195420705</v>
      </c>
      <c r="Y67" s="64">
        <v>3824983288</v>
      </c>
      <c r="Z67" s="64">
        <v>3824124808</v>
      </c>
      <c r="AA67" s="64">
        <v>3824124808</v>
      </c>
    </row>
    <row r="68" spans="1:27" ht="56.25" x14ac:dyDescent="0.25">
      <c r="A68" s="61" t="s">
        <v>112</v>
      </c>
      <c r="B68" s="62" t="s">
        <v>113</v>
      </c>
      <c r="C68" s="63" t="s">
        <v>136</v>
      </c>
      <c r="D68" s="61" t="s">
        <v>80</v>
      </c>
      <c r="E68" s="61" t="s">
        <v>107</v>
      </c>
      <c r="F68" s="61" t="s">
        <v>82</v>
      </c>
      <c r="G68" s="61" t="s">
        <v>101</v>
      </c>
      <c r="H68" s="61" t="s">
        <v>135</v>
      </c>
      <c r="I68" s="61"/>
      <c r="J68" s="61"/>
      <c r="K68" s="61"/>
      <c r="L68" s="61"/>
      <c r="M68" s="61" t="s">
        <v>114</v>
      </c>
      <c r="N68" s="61" t="s">
        <v>125</v>
      </c>
      <c r="O68" s="61" t="s">
        <v>39</v>
      </c>
      <c r="P68" s="62" t="s">
        <v>212</v>
      </c>
      <c r="Q68" s="64">
        <v>50820761079</v>
      </c>
      <c r="R68" s="64">
        <v>0</v>
      </c>
      <c r="S68" s="64">
        <v>0</v>
      </c>
      <c r="T68" s="64">
        <v>50820761079</v>
      </c>
      <c r="U68" s="64">
        <v>0</v>
      </c>
      <c r="V68" s="64">
        <v>50729639832</v>
      </c>
      <c r="W68" s="64">
        <v>91121247</v>
      </c>
      <c r="X68" s="64">
        <v>50079150997</v>
      </c>
      <c r="Y68" s="64">
        <v>408689634</v>
      </c>
      <c r="Z68" s="64">
        <v>408689634</v>
      </c>
      <c r="AA68" s="64">
        <v>408689634</v>
      </c>
    </row>
    <row r="69" spans="1:27" ht="45" x14ac:dyDescent="0.25">
      <c r="A69" s="61" t="s">
        <v>112</v>
      </c>
      <c r="B69" s="62" t="s">
        <v>113</v>
      </c>
      <c r="C69" s="63" t="s">
        <v>137</v>
      </c>
      <c r="D69" s="61" t="s">
        <v>80</v>
      </c>
      <c r="E69" s="61" t="s">
        <v>107</v>
      </c>
      <c r="F69" s="61" t="s">
        <v>82</v>
      </c>
      <c r="G69" s="61" t="s">
        <v>38</v>
      </c>
      <c r="H69" s="61" t="s">
        <v>133</v>
      </c>
      <c r="I69" s="61"/>
      <c r="J69" s="61"/>
      <c r="K69" s="61"/>
      <c r="L69" s="61"/>
      <c r="M69" s="61" t="s">
        <v>114</v>
      </c>
      <c r="N69" s="61" t="s">
        <v>115</v>
      </c>
      <c r="O69" s="61" t="s">
        <v>39</v>
      </c>
      <c r="P69" s="62" t="s">
        <v>211</v>
      </c>
      <c r="Q69" s="64">
        <v>1500000000</v>
      </c>
      <c r="R69" s="64">
        <v>0</v>
      </c>
      <c r="S69" s="64">
        <v>0</v>
      </c>
      <c r="T69" s="64">
        <v>1500000000</v>
      </c>
      <c r="U69" s="64">
        <v>0</v>
      </c>
      <c r="V69" s="64">
        <v>922369197</v>
      </c>
      <c r="W69" s="64">
        <v>577630803</v>
      </c>
      <c r="X69" s="64">
        <v>922369197</v>
      </c>
      <c r="Y69" s="64">
        <v>428346495</v>
      </c>
      <c r="Z69" s="64">
        <v>428346495</v>
      </c>
      <c r="AA69" s="64">
        <v>428346495</v>
      </c>
    </row>
    <row r="70" spans="1:27" ht="33.75" x14ac:dyDescent="0.25">
      <c r="A70" s="61" t="s">
        <v>138</v>
      </c>
      <c r="B70" s="62" t="s">
        <v>139</v>
      </c>
      <c r="C70" s="63" t="s">
        <v>34</v>
      </c>
      <c r="D70" s="61" t="s">
        <v>35</v>
      </c>
      <c r="E70" s="61" t="s">
        <v>36</v>
      </c>
      <c r="F70" s="61" t="s">
        <v>36</v>
      </c>
      <c r="G70" s="61" t="s">
        <v>36</v>
      </c>
      <c r="H70" s="61"/>
      <c r="I70" s="61"/>
      <c r="J70" s="61"/>
      <c r="K70" s="61"/>
      <c r="L70" s="61"/>
      <c r="M70" s="61" t="s">
        <v>37</v>
      </c>
      <c r="N70" s="61" t="s">
        <v>38</v>
      </c>
      <c r="O70" s="61" t="s">
        <v>39</v>
      </c>
      <c r="P70" s="62" t="s">
        <v>40</v>
      </c>
      <c r="Q70" s="64">
        <v>871529820260</v>
      </c>
      <c r="R70" s="64">
        <v>0</v>
      </c>
      <c r="S70" s="64">
        <v>0</v>
      </c>
      <c r="T70" s="64">
        <v>871529820260</v>
      </c>
      <c r="U70" s="64">
        <v>0</v>
      </c>
      <c r="V70" s="64">
        <v>369816280085</v>
      </c>
      <c r="W70" s="64">
        <v>501713540175</v>
      </c>
      <c r="X70" s="64">
        <v>369579557133</v>
      </c>
      <c r="Y70" s="64">
        <v>369184996414</v>
      </c>
      <c r="Z70" s="64">
        <v>369184996414</v>
      </c>
      <c r="AA70" s="64">
        <v>339694573491</v>
      </c>
    </row>
    <row r="71" spans="1:27" ht="33.75" x14ac:dyDescent="0.25">
      <c r="A71" s="61" t="s">
        <v>138</v>
      </c>
      <c r="B71" s="62" t="s">
        <v>139</v>
      </c>
      <c r="C71" s="63" t="s">
        <v>41</v>
      </c>
      <c r="D71" s="61" t="s">
        <v>35</v>
      </c>
      <c r="E71" s="61" t="s">
        <v>36</v>
      </c>
      <c r="F71" s="61" t="s">
        <v>36</v>
      </c>
      <c r="G71" s="61" t="s">
        <v>42</v>
      </c>
      <c r="H71" s="61"/>
      <c r="I71" s="61"/>
      <c r="J71" s="61"/>
      <c r="K71" s="61"/>
      <c r="L71" s="61"/>
      <c r="M71" s="61" t="s">
        <v>37</v>
      </c>
      <c r="N71" s="61" t="s">
        <v>38</v>
      </c>
      <c r="O71" s="61" t="s">
        <v>39</v>
      </c>
      <c r="P71" s="62" t="s">
        <v>43</v>
      </c>
      <c r="Q71" s="64">
        <v>398086922537</v>
      </c>
      <c r="R71" s="64">
        <v>0</v>
      </c>
      <c r="S71" s="64">
        <v>0</v>
      </c>
      <c r="T71" s="64">
        <v>398086922537</v>
      </c>
      <c r="U71" s="64">
        <v>0</v>
      </c>
      <c r="V71" s="64">
        <v>175594980034</v>
      </c>
      <c r="W71" s="64">
        <v>222491942503</v>
      </c>
      <c r="X71" s="64">
        <v>175307495076</v>
      </c>
      <c r="Y71" s="64">
        <v>175237183176</v>
      </c>
      <c r="Z71" s="64">
        <v>175237183176</v>
      </c>
      <c r="AA71" s="64">
        <v>170202141404</v>
      </c>
    </row>
    <row r="72" spans="1:27" ht="33.75" x14ac:dyDescent="0.25">
      <c r="A72" s="61" t="s">
        <v>138</v>
      </c>
      <c r="B72" s="62" t="s">
        <v>139</v>
      </c>
      <c r="C72" s="63" t="s">
        <v>44</v>
      </c>
      <c r="D72" s="61" t="s">
        <v>35</v>
      </c>
      <c r="E72" s="61" t="s">
        <v>36</v>
      </c>
      <c r="F72" s="61" t="s">
        <v>36</v>
      </c>
      <c r="G72" s="61" t="s">
        <v>45</v>
      </c>
      <c r="H72" s="61"/>
      <c r="I72" s="61"/>
      <c r="J72" s="61"/>
      <c r="K72" s="61"/>
      <c r="L72" s="61"/>
      <c r="M72" s="61" t="s">
        <v>37</v>
      </c>
      <c r="N72" s="61" t="s">
        <v>38</v>
      </c>
      <c r="O72" s="61" t="s">
        <v>39</v>
      </c>
      <c r="P72" s="62" t="s">
        <v>46</v>
      </c>
      <c r="Q72" s="64">
        <v>313241438211</v>
      </c>
      <c r="R72" s="64">
        <v>0</v>
      </c>
      <c r="S72" s="64">
        <v>0</v>
      </c>
      <c r="T72" s="64">
        <v>313241438211</v>
      </c>
      <c r="U72" s="64">
        <v>0</v>
      </c>
      <c r="V72" s="64">
        <v>132244132990.21001</v>
      </c>
      <c r="W72" s="64">
        <v>180997305220.79001</v>
      </c>
      <c r="X72" s="64">
        <v>130731554969.32001</v>
      </c>
      <c r="Y72" s="64">
        <v>130207468344.32001</v>
      </c>
      <c r="Z72" s="64">
        <v>130200968454.32001</v>
      </c>
      <c r="AA72" s="64">
        <v>130025485829.12</v>
      </c>
    </row>
    <row r="73" spans="1:27" ht="33.75" x14ac:dyDescent="0.25">
      <c r="A73" s="61" t="s">
        <v>138</v>
      </c>
      <c r="B73" s="62" t="s">
        <v>139</v>
      </c>
      <c r="C73" s="63" t="s">
        <v>116</v>
      </c>
      <c r="D73" s="61" t="s">
        <v>35</v>
      </c>
      <c r="E73" s="61" t="s">
        <v>36</v>
      </c>
      <c r="F73" s="61" t="s">
        <v>36</v>
      </c>
      <c r="G73" s="61" t="s">
        <v>48</v>
      </c>
      <c r="H73" s="61"/>
      <c r="I73" s="61"/>
      <c r="J73" s="61"/>
      <c r="K73" s="61"/>
      <c r="L73" s="61"/>
      <c r="M73" s="61" t="s">
        <v>37</v>
      </c>
      <c r="N73" s="61" t="s">
        <v>38</v>
      </c>
      <c r="O73" s="61" t="s">
        <v>39</v>
      </c>
      <c r="P73" s="62" t="s">
        <v>49</v>
      </c>
      <c r="Q73" s="64">
        <v>50621318992</v>
      </c>
      <c r="R73" s="64">
        <v>0</v>
      </c>
      <c r="S73" s="64">
        <v>0</v>
      </c>
      <c r="T73" s="64">
        <v>50621318992</v>
      </c>
      <c r="U73" s="64">
        <v>50621318992</v>
      </c>
      <c r="V73" s="64">
        <v>0</v>
      </c>
      <c r="W73" s="64">
        <v>0</v>
      </c>
      <c r="X73" s="64">
        <v>0</v>
      </c>
      <c r="Y73" s="64">
        <v>0</v>
      </c>
      <c r="Z73" s="64">
        <v>0</v>
      </c>
      <c r="AA73" s="64">
        <v>0</v>
      </c>
    </row>
    <row r="74" spans="1:27" ht="33.75" x14ac:dyDescent="0.25">
      <c r="A74" s="61" t="s">
        <v>138</v>
      </c>
      <c r="B74" s="62" t="s">
        <v>139</v>
      </c>
      <c r="C74" s="63" t="s">
        <v>51</v>
      </c>
      <c r="D74" s="61" t="s">
        <v>35</v>
      </c>
      <c r="E74" s="61" t="s">
        <v>42</v>
      </c>
      <c r="F74" s="61"/>
      <c r="G74" s="61"/>
      <c r="H74" s="61"/>
      <c r="I74" s="61"/>
      <c r="J74" s="61"/>
      <c r="K74" s="61"/>
      <c r="L74" s="61"/>
      <c r="M74" s="61" t="s">
        <v>37</v>
      </c>
      <c r="N74" s="61" t="s">
        <v>38</v>
      </c>
      <c r="O74" s="61" t="s">
        <v>39</v>
      </c>
      <c r="P74" s="62" t="s">
        <v>52</v>
      </c>
      <c r="Q74" s="64">
        <v>270074400000</v>
      </c>
      <c r="R74" s="64">
        <v>0</v>
      </c>
      <c r="S74" s="64">
        <v>0</v>
      </c>
      <c r="T74" s="64">
        <v>270074400000</v>
      </c>
      <c r="U74" s="64">
        <v>0</v>
      </c>
      <c r="V74" s="64">
        <v>261936688356.73001</v>
      </c>
      <c r="W74" s="64">
        <v>8137711643.2700005</v>
      </c>
      <c r="X74" s="64">
        <v>162077174695.07999</v>
      </c>
      <c r="Y74" s="64">
        <v>104718033943.82001</v>
      </c>
      <c r="Z74" s="64">
        <v>104715963435.82001</v>
      </c>
      <c r="AA74" s="64">
        <v>104715963435.82001</v>
      </c>
    </row>
    <row r="75" spans="1:27" ht="33.75" x14ac:dyDescent="0.25">
      <c r="A75" s="61" t="s">
        <v>138</v>
      </c>
      <c r="B75" s="62" t="s">
        <v>139</v>
      </c>
      <c r="C75" s="63" t="s">
        <v>51</v>
      </c>
      <c r="D75" s="61" t="s">
        <v>35</v>
      </c>
      <c r="E75" s="61" t="s">
        <v>42</v>
      </c>
      <c r="F75" s="61"/>
      <c r="G75" s="61"/>
      <c r="H75" s="61"/>
      <c r="I75" s="61"/>
      <c r="J75" s="61"/>
      <c r="K75" s="61"/>
      <c r="L75" s="61"/>
      <c r="M75" s="61" t="s">
        <v>114</v>
      </c>
      <c r="N75" s="61" t="s">
        <v>115</v>
      </c>
      <c r="O75" s="61" t="s">
        <v>39</v>
      </c>
      <c r="P75" s="62" t="s">
        <v>52</v>
      </c>
      <c r="Q75" s="64">
        <v>65200000</v>
      </c>
      <c r="R75" s="64">
        <v>0</v>
      </c>
      <c r="S75" s="64">
        <v>0</v>
      </c>
      <c r="T75" s="64">
        <v>65200000</v>
      </c>
      <c r="U75" s="64">
        <v>0</v>
      </c>
      <c r="V75" s="64">
        <v>65200000</v>
      </c>
      <c r="W75" s="64">
        <v>0</v>
      </c>
      <c r="X75" s="64">
        <v>64800000</v>
      </c>
      <c r="Y75" s="64">
        <v>0</v>
      </c>
      <c r="Z75" s="64">
        <v>0</v>
      </c>
      <c r="AA75" s="64">
        <v>0</v>
      </c>
    </row>
    <row r="76" spans="1:27" ht="33.75" x14ac:dyDescent="0.25">
      <c r="A76" s="61" t="s">
        <v>138</v>
      </c>
      <c r="B76" s="62" t="s">
        <v>139</v>
      </c>
      <c r="C76" s="63" t="s">
        <v>51</v>
      </c>
      <c r="D76" s="61" t="s">
        <v>35</v>
      </c>
      <c r="E76" s="61" t="s">
        <v>42</v>
      </c>
      <c r="F76" s="61"/>
      <c r="G76" s="61"/>
      <c r="H76" s="61"/>
      <c r="I76" s="61"/>
      <c r="J76" s="61"/>
      <c r="K76" s="61"/>
      <c r="L76" s="61"/>
      <c r="M76" s="61" t="s">
        <v>114</v>
      </c>
      <c r="N76" s="61" t="s">
        <v>120</v>
      </c>
      <c r="O76" s="61" t="s">
        <v>39</v>
      </c>
      <c r="P76" s="62" t="s">
        <v>52</v>
      </c>
      <c r="Q76" s="64">
        <v>5619947000</v>
      </c>
      <c r="R76" s="64">
        <v>0</v>
      </c>
      <c r="S76" s="64">
        <v>0</v>
      </c>
      <c r="T76" s="64">
        <v>5619947000</v>
      </c>
      <c r="U76" s="64">
        <v>0</v>
      </c>
      <c r="V76" s="64">
        <v>4246374160</v>
      </c>
      <c r="W76" s="64">
        <v>1373572840</v>
      </c>
      <c r="X76" s="64">
        <v>2688929718.6599998</v>
      </c>
      <c r="Y76" s="64">
        <v>682611994</v>
      </c>
      <c r="Z76" s="64">
        <v>651439954</v>
      </c>
      <c r="AA76" s="64">
        <v>639553196</v>
      </c>
    </row>
    <row r="77" spans="1:27" ht="33.75" x14ac:dyDescent="0.25">
      <c r="A77" s="61" t="s">
        <v>138</v>
      </c>
      <c r="B77" s="62" t="s">
        <v>139</v>
      </c>
      <c r="C77" s="63" t="s">
        <v>140</v>
      </c>
      <c r="D77" s="61" t="s">
        <v>35</v>
      </c>
      <c r="E77" s="61" t="s">
        <v>45</v>
      </c>
      <c r="F77" s="61" t="s">
        <v>45</v>
      </c>
      <c r="G77" s="61" t="s">
        <v>36</v>
      </c>
      <c r="H77" s="61" t="s">
        <v>141</v>
      </c>
      <c r="I77" s="61"/>
      <c r="J77" s="61"/>
      <c r="K77" s="61"/>
      <c r="L77" s="61"/>
      <c r="M77" s="61" t="s">
        <v>37</v>
      </c>
      <c r="N77" s="61" t="s">
        <v>38</v>
      </c>
      <c r="O77" s="61" t="s">
        <v>39</v>
      </c>
      <c r="P77" s="62" t="s">
        <v>142</v>
      </c>
      <c r="Q77" s="64">
        <v>74657700000</v>
      </c>
      <c r="R77" s="64">
        <v>0</v>
      </c>
      <c r="S77" s="64">
        <v>0</v>
      </c>
      <c r="T77" s="64">
        <v>74657700000</v>
      </c>
      <c r="U77" s="64">
        <v>12000000000</v>
      </c>
      <c r="V77" s="64">
        <v>61951966164.43</v>
      </c>
      <c r="W77" s="64">
        <v>705733835.57000005</v>
      </c>
      <c r="X77" s="64">
        <v>44673186752.940002</v>
      </c>
      <c r="Y77" s="64">
        <v>3164861469.9099998</v>
      </c>
      <c r="Z77" s="64">
        <v>1510704374.3599999</v>
      </c>
      <c r="AA77" s="64">
        <v>1460955939.3599999</v>
      </c>
    </row>
    <row r="78" spans="1:27" ht="33.75" x14ac:dyDescent="0.25">
      <c r="A78" s="61" t="s">
        <v>138</v>
      </c>
      <c r="B78" s="62" t="s">
        <v>139</v>
      </c>
      <c r="C78" s="63" t="s">
        <v>140</v>
      </c>
      <c r="D78" s="61" t="s">
        <v>35</v>
      </c>
      <c r="E78" s="61" t="s">
        <v>45</v>
      </c>
      <c r="F78" s="61" t="s">
        <v>45</v>
      </c>
      <c r="G78" s="61" t="s">
        <v>36</v>
      </c>
      <c r="H78" s="61" t="s">
        <v>141</v>
      </c>
      <c r="I78" s="61"/>
      <c r="J78" s="61"/>
      <c r="K78" s="61"/>
      <c r="L78" s="61"/>
      <c r="M78" s="61" t="s">
        <v>114</v>
      </c>
      <c r="N78" s="61" t="s">
        <v>120</v>
      </c>
      <c r="O78" s="61" t="s">
        <v>39</v>
      </c>
      <c r="P78" s="62" t="s">
        <v>142</v>
      </c>
      <c r="Q78" s="64">
        <v>4750809000</v>
      </c>
      <c r="R78" s="64">
        <v>0</v>
      </c>
      <c r="S78" s="64">
        <v>0</v>
      </c>
      <c r="T78" s="64">
        <v>4750809000</v>
      </c>
      <c r="U78" s="64">
        <v>0</v>
      </c>
      <c r="V78" s="64">
        <v>2288545926</v>
      </c>
      <c r="W78" s="64">
        <v>2462263074</v>
      </c>
      <c r="X78" s="64">
        <v>1163707139</v>
      </c>
      <c r="Y78" s="64">
        <v>277948672</v>
      </c>
      <c r="Z78" s="64">
        <v>229513821</v>
      </c>
      <c r="AA78" s="64">
        <v>229513821</v>
      </c>
    </row>
    <row r="79" spans="1:27" ht="45" x14ac:dyDescent="0.25">
      <c r="A79" s="61" t="s">
        <v>138</v>
      </c>
      <c r="B79" s="62" t="s">
        <v>139</v>
      </c>
      <c r="C79" s="63" t="s">
        <v>143</v>
      </c>
      <c r="D79" s="61" t="s">
        <v>35</v>
      </c>
      <c r="E79" s="61" t="s">
        <v>45</v>
      </c>
      <c r="F79" s="61" t="s">
        <v>45</v>
      </c>
      <c r="G79" s="61" t="s">
        <v>36</v>
      </c>
      <c r="H79" s="61" t="s">
        <v>144</v>
      </c>
      <c r="I79" s="61"/>
      <c r="J79" s="61"/>
      <c r="K79" s="61"/>
      <c r="L79" s="61"/>
      <c r="M79" s="61" t="s">
        <v>37</v>
      </c>
      <c r="N79" s="61" t="s">
        <v>38</v>
      </c>
      <c r="O79" s="61" t="s">
        <v>39</v>
      </c>
      <c r="P79" s="62" t="s">
        <v>145</v>
      </c>
      <c r="Q79" s="64">
        <v>7512800000</v>
      </c>
      <c r="R79" s="64">
        <v>0</v>
      </c>
      <c r="S79" s="64">
        <v>0</v>
      </c>
      <c r="T79" s="64">
        <v>7512800000</v>
      </c>
      <c r="U79" s="64">
        <v>0</v>
      </c>
      <c r="V79" s="64">
        <v>7512557234</v>
      </c>
      <c r="W79" s="64">
        <v>242766</v>
      </c>
      <c r="X79" s="64">
        <v>3685260127</v>
      </c>
      <c r="Y79" s="64">
        <v>709038028</v>
      </c>
      <c r="Z79" s="64">
        <v>685493396</v>
      </c>
      <c r="AA79" s="64">
        <v>659999504</v>
      </c>
    </row>
    <row r="80" spans="1:27" ht="33.75" x14ac:dyDescent="0.25">
      <c r="A80" s="61" t="s">
        <v>138</v>
      </c>
      <c r="B80" s="62" t="s">
        <v>139</v>
      </c>
      <c r="C80" s="63" t="s">
        <v>146</v>
      </c>
      <c r="D80" s="61" t="s">
        <v>35</v>
      </c>
      <c r="E80" s="61" t="s">
        <v>45</v>
      </c>
      <c r="F80" s="61" t="s">
        <v>45</v>
      </c>
      <c r="G80" s="61" t="s">
        <v>36</v>
      </c>
      <c r="H80" s="61" t="s">
        <v>147</v>
      </c>
      <c r="I80" s="61"/>
      <c r="J80" s="61"/>
      <c r="K80" s="61"/>
      <c r="L80" s="61"/>
      <c r="M80" s="61" t="s">
        <v>37</v>
      </c>
      <c r="N80" s="61" t="s">
        <v>38</v>
      </c>
      <c r="O80" s="61" t="s">
        <v>39</v>
      </c>
      <c r="P80" s="62" t="s">
        <v>148</v>
      </c>
      <c r="Q80" s="64">
        <v>170800000</v>
      </c>
      <c r="R80" s="64">
        <v>0</v>
      </c>
      <c r="S80" s="64">
        <v>0</v>
      </c>
      <c r="T80" s="64">
        <v>170800000</v>
      </c>
      <c r="U80" s="64">
        <v>0</v>
      </c>
      <c r="V80" s="64">
        <v>170800000</v>
      </c>
      <c r="W80" s="64">
        <v>0</v>
      </c>
      <c r="X80" s="64">
        <v>39862400</v>
      </c>
      <c r="Y80" s="64">
        <v>0</v>
      </c>
      <c r="Z80" s="64">
        <v>0</v>
      </c>
      <c r="AA80" s="64">
        <v>0</v>
      </c>
    </row>
    <row r="81" spans="1:27" ht="33.75" x14ac:dyDescent="0.25">
      <c r="A81" s="61" t="s">
        <v>138</v>
      </c>
      <c r="B81" s="62" t="s">
        <v>139</v>
      </c>
      <c r="C81" s="63" t="s">
        <v>69</v>
      </c>
      <c r="D81" s="61" t="s">
        <v>35</v>
      </c>
      <c r="E81" s="61" t="s">
        <v>45</v>
      </c>
      <c r="F81" s="61" t="s">
        <v>48</v>
      </c>
      <c r="G81" s="61" t="s">
        <v>42</v>
      </c>
      <c r="H81" s="61" t="s">
        <v>67</v>
      </c>
      <c r="I81" s="61"/>
      <c r="J81" s="61"/>
      <c r="K81" s="61"/>
      <c r="L81" s="61"/>
      <c r="M81" s="61" t="s">
        <v>37</v>
      </c>
      <c r="N81" s="61" t="s">
        <v>38</v>
      </c>
      <c r="O81" s="61" t="s">
        <v>39</v>
      </c>
      <c r="P81" s="62" t="s">
        <v>70</v>
      </c>
      <c r="Q81" s="64">
        <v>3573500000</v>
      </c>
      <c r="R81" s="64">
        <v>0</v>
      </c>
      <c r="S81" s="64">
        <v>0</v>
      </c>
      <c r="T81" s="64">
        <v>3573500000</v>
      </c>
      <c r="U81" s="64">
        <v>0</v>
      </c>
      <c r="V81" s="64">
        <v>2413589175</v>
      </c>
      <c r="W81" s="64">
        <v>1159910825</v>
      </c>
      <c r="X81" s="64">
        <v>2412358054</v>
      </c>
      <c r="Y81" s="64">
        <v>2379998828</v>
      </c>
      <c r="Z81" s="64">
        <v>2379998828</v>
      </c>
      <c r="AA81" s="64">
        <v>2379998828</v>
      </c>
    </row>
    <row r="82" spans="1:27" ht="33.75" x14ac:dyDescent="0.25">
      <c r="A82" s="61" t="s">
        <v>138</v>
      </c>
      <c r="B82" s="62" t="s">
        <v>139</v>
      </c>
      <c r="C82" s="63" t="s">
        <v>149</v>
      </c>
      <c r="D82" s="61" t="s">
        <v>35</v>
      </c>
      <c r="E82" s="61" t="s">
        <v>45</v>
      </c>
      <c r="F82" s="61" t="s">
        <v>48</v>
      </c>
      <c r="G82" s="61" t="s">
        <v>42</v>
      </c>
      <c r="H82" s="61" t="s">
        <v>150</v>
      </c>
      <c r="I82" s="61"/>
      <c r="J82" s="61"/>
      <c r="K82" s="61"/>
      <c r="L82" s="61"/>
      <c r="M82" s="61" t="s">
        <v>37</v>
      </c>
      <c r="N82" s="61" t="s">
        <v>38</v>
      </c>
      <c r="O82" s="61" t="s">
        <v>39</v>
      </c>
      <c r="P82" s="62" t="s">
        <v>151</v>
      </c>
      <c r="Q82" s="64">
        <v>315900000</v>
      </c>
      <c r="R82" s="64">
        <v>0</v>
      </c>
      <c r="S82" s="64">
        <v>0</v>
      </c>
      <c r="T82" s="64">
        <v>315900000</v>
      </c>
      <c r="U82" s="64">
        <v>0</v>
      </c>
      <c r="V82" s="64">
        <v>254230843</v>
      </c>
      <c r="W82" s="64">
        <v>61669157</v>
      </c>
      <c r="X82" s="64">
        <v>254230843</v>
      </c>
      <c r="Y82" s="64">
        <v>126475198</v>
      </c>
      <c r="Z82" s="64">
        <v>126475198</v>
      </c>
      <c r="AA82" s="64">
        <v>126475198</v>
      </c>
    </row>
    <row r="83" spans="1:27" ht="33.75" x14ac:dyDescent="0.25">
      <c r="A83" s="61" t="s">
        <v>138</v>
      </c>
      <c r="B83" s="62" t="s">
        <v>139</v>
      </c>
      <c r="C83" s="63" t="s">
        <v>71</v>
      </c>
      <c r="D83" s="61" t="s">
        <v>35</v>
      </c>
      <c r="E83" s="61" t="s">
        <v>45</v>
      </c>
      <c r="F83" s="61" t="s">
        <v>38</v>
      </c>
      <c r="G83" s="61"/>
      <c r="H83" s="61"/>
      <c r="I83" s="61"/>
      <c r="J83" s="61"/>
      <c r="K83" s="61"/>
      <c r="L83" s="61"/>
      <c r="M83" s="61" t="s">
        <v>37</v>
      </c>
      <c r="N83" s="61" t="s">
        <v>38</v>
      </c>
      <c r="O83" s="61" t="s">
        <v>39</v>
      </c>
      <c r="P83" s="62" t="s">
        <v>72</v>
      </c>
      <c r="Q83" s="64">
        <v>43000000000</v>
      </c>
      <c r="R83" s="64">
        <v>0</v>
      </c>
      <c r="S83" s="64">
        <v>0</v>
      </c>
      <c r="T83" s="64">
        <v>43000000000</v>
      </c>
      <c r="U83" s="64">
        <v>0</v>
      </c>
      <c r="V83" s="64">
        <v>38244118106.690002</v>
      </c>
      <c r="W83" s="64">
        <v>4755881893.3100004</v>
      </c>
      <c r="X83" s="64">
        <v>37121224170.019997</v>
      </c>
      <c r="Y83" s="64">
        <v>36481016982.019997</v>
      </c>
      <c r="Z83" s="64">
        <v>35457746182.019997</v>
      </c>
      <c r="AA83" s="64">
        <v>35457746182.019997</v>
      </c>
    </row>
    <row r="84" spans="1:27" ht="33.75" x14ac:dyDescent="0.25">
      <c r="A84" s="61" t="s">
        <v>138</v>
      </c>
      <c r="B84" s="62" t="s">
        <v>139</v>
      </c>
      <c r="C84" s="63" t="s">
        <v>152</v>
      </c>
      <c r="D84" s="61" t="s">
        <v>35</v>
      </c>
      <c r="E84" s="61" t="s">
        <v>153</v>
      </c>
      <c r="F84" s="61"/>
      <c r="G84" s="61"/>
      <c r="H84" s="61"/>
      <c r="I84" s="61"/>
      <c r="J84" s="61"/>
      <c r="K84" s="61"/>
      <c r="L84" s="61"/>
      <c r="M84" s="61" t="s">
        <v>114</v>
      </c>
      <c r="N84" s="61" t="s">
        <v>120</v>
      </c>
      <c r="O84" s="61" t="s">
        <v>39</v>
      </c>
      <c r="P84" s="62" t="s">
        <v>154</v>
      </c>
      <c r="Q84" s="64">
        <v>103317712000</v>
      </c>
      <c r="R84" s="64">
        <v>0</v>
      </c>
      <c r="S84" s="64">
        <v>0</v>
      </c>
      <c r="T84" s="64">
        <v>103317712000</v>
      </c>
      <c r="U84" s="64">
        <v>0</v>
      </c>
      <c r="V84" s="64">
        <v>79452391419.679993</v>
      </c>
      <c r="W84" s="64">
        <v>23865320580.32</v>
      </c>
      <c r="X84" s="64">
        <v>74856307272.449997</v>
      </c>
      <c r="Y84" s="64">
        <v>43284321764.059998</v>
      </c>
      <c r="Z84" s="64">
        <v>36998863905.739998</v>
      </c>
      <c r="AA84" s="64">
        <v>36998271058</v>
      </c>
    </row>
    <row r="85" spans="1:27" ht="33.75" x14ac:dyDescent="0.25">
      <c r="A85" s="61" t="s">
        <v>138</v>
      </c>
      <c r="B85" s="62" t="s">
        <v>139</v>
      </c>
      <c r="C85" s="63" t="s">
        <v>73</v>
      </c>
      <c r="D85" s="61" t="s">
        <v>35</v>
      </c>
      <c r="E85" s="61" t="s">
        <v>74</v>
      </c>
      <c r="F85" s="61" t="s">
        <v>36</v>
      </c>
      <c r="G85" s="61"/>
      <c r="H85" s="61"/>
      <c r="I85" s="61"/>
      <c r="J85" s="61"/>
      <c r="K85" s="61"/>
      <c r="L85" s="61"/>
      <c r="M85" s="61" t="s">
        <v>37</v>
      </c>
      <c r="N85" s="61" t="s">
        <v>38</v>
      </c>
      <c r="O85" s="61" t="s">
        <v>39</v>
      </c>
      <c r="P85" s="62" t="s">
        <v>75</v>
      </c>
      <c r="Q85" s="64">
        <v>11337552000</v>
      </c>
      <c r="R85" s="64">
        <v>0</v>
      </c>
      <c r="S85" s="64">
        <v>0</v>
      </c>
      <c r="T85" s="64">
        <v>11337552000</v>
      </c>
      <c r="U85" s="64">
        <v>0</v>
      </c>
      <c r="V85" s="64">
        <v>11307886463</v>
      </c>
      <c r="W85" s="64">
        <v>29665537</v>
      </c>
      <c r="X85" s="64">
        <v>11280402328</v>
      </c>
      <c r="Y85" s="64">
        <v>11248162166</v>
      </c>
      <c r="Z85" s="64">
        <v>11248162166</v>
      </c>
      <c r="AA85" s="64">
        <v>11248162166</v>
      </c>
    </row>
    <row r="86" spans="1:27" ht="33.75" x14ac:dyDescent="0.25">
      <c r="A86" s="61" t="s">
        <v>138</v>
      </c>
      <c r="B86" s="62" t="s">
        <v>139</v>
      </c>
      <c r="C86" s="63" t="s">
        <v>76</v>
      </c>
      <c r="D86" s="61" t="s">
        <v>35</v>
      </c>
      <c r="E86" s="61" t="s">
        <v>74</v>
      </c>
      <c r="F86" s="61" t="s">
        <v>45</v>
      </c>
      <c r="G86" s="61"/>
      <c r="H86" s="61"/>
      <c r="I86" s="61"/>
      <c r="J86" s="61"/>
      <c r="K86" s="61"/>
      <c r="L86" s="61"/>
      <c r="M86" s="61" t="s">
        <v>37</v>
      </c>
      <c r="N86" s="61" t="s">
        <v>38</v>
      </c>
      <c r="O86" s="61" t="s">
        <v>39</v>
      </c>
      <c r="P86" s="62" t="s">
        <v>77</v>
      </c>
      <c r="Q86" s="64">
        <v>374100000</v>
      </c>
      <c r="R86" s="64">
        <v>0</v>
      </c>
      <c r="S86" s="64">
        <v>0</v>
      </c>
      <c r="T86" s="64">
        <v>374100000</v>
      </c>
      <c r="U86" s="64">
        <v>0</v>
      </c>
      <c r="V86" s="64">
        <v>374100000</v>
      </c>
      <c r="W86" s="64">
        <v>0</v>
      </c>
      <c r="X86" s="64">
        <v>301413503.88999999</v>
      </c>
      <c r="Y86" s="64">
        <v>151469151.88999999</v>
      </c>
      <c r="Z86" s="64">
        <v>151469151.88999999</v>
      </c>
      <c r="AA86" s="64">
        <v>151469151.88999999</v>
      </c>
    </row>
    <row r="87" spans="1:27" ht="33.75" x14ac:dyDescent="0.25">
      <c r="A87" s="61" t="s">
        <v>138</v>
      </c>
      <c r="B87" s="62" t="s">
        <v>139</v>
      </c>
      <c r="C87" s="63" t="s">
        <v>78</v>
      </c>
      <c r="D87" s="61" t="s">
        <v>35</v>
      </c>
      <c r="E87" s="61" t="s">
        <v>74</v>
      </c>
      <c r="F87" s="61" t="s">
        <v>48</v>
      </c>
      <c r="G87" s="61" t="s">
        <v>36</v>
      </c>
      <c r="H87" s="61"/>
      <c r="I87" s="61"/>
      <c r="J87" s="61"/>
      <c r="K87" s="61"/>
      <c r="L87" s="61"/>
      <c r="M87" s="61" t="s">
        <v>37</v>
      </c>
      <c r="N87" s="61" t="s">
        <v>53</v>
      </c>
      <c r="O87" s="61" t="s">
        <v>54</v>
      </c>
      <c r="P87" s="62" t="s">
        <v>79</v>
      </c>
      <c r="Q87" s="64">
        <v>4118800000</v>
      </c>
      <c r="R87" s="64">
        <v>0</v>
      </c>
      <c r="S87" s="64">
        <v>0</v>
      </c>
      <c r="T87" s="64">
        <v>4118800000</v>
      </c>
      <c r="U87" s="64">
        <v>0</v>
      </c>
      <c r="V87" s="64">
        <v>0</v>
      </c>
      <c r="W87" s="64">
        <v>4118800000</v>
      </c>
      <c r="X87" s="64">
        <v>0</v>
      </c>
      <c r="Y87" s="64">
        <v>0</v>
      </c>
      <c r="Z87" s="64">
        <v>0</v>
      </c>
      <c r="AA87" s="64">
        <v>0</v>
      </c>
    </row>
    <row r="88" spans="1:27" ht="33.75" x14ac:dyDescent="0.25">
      <c r="A88" s="61" t="s">
        <v>138</v>
      </c>
      <c r="B88" s="62" t="s">
        <v>139</v>
      </c>
      <c r="C88" s="63" t="s">
        <v>155</v>
      </c>
      <c r="D88" s="61" t="s">
        <v>35</v>
      </c>
      <c r="E88" s="61" t="s">
        <v>74</v>
      </c>
      <c r="F88" s="61" t="s">
        <v>48</v>
      </c>
      <c r="G88" s="61" t="s">
        <v>45</v>
      </c>
      <c r="H88" s="61"/>
      <c r="I88" s="61"/>
      <c r="J88" s="61"/>
      <c r="K88" s="61"/>
      <c r="L88" s="61"/>
      <c r="M88" s="61" t="s">
        <v>37</v>
      </c>
      <c r="N88" s="61" t="s">
        <v>38</v>
      </c>
      <c r="O88" s="61" t="s">
        <v>39</v>
      </c>
      <c r="P88" s="62" t="s">
        <v>156</v>
      </c>
      <c r="Q88" s="64">
        <v>51600000</v>
      </c>
      <c r="R88" s="64">
        <v>0</v>
      </c>
      <c r="S88" s="64">
        <v>0</v>
      </c>
      <c r="T88" s="64">
        <v>51600000</v>
      </c>
      <c r="U88" s="64">
        <v>0</v>
      </c>
      <c r="V88" s="64">
        <v>51600000</v>
      </c>
      <c r="W88" s="64">
        <v>0</v>
      </c>
      <c r="X88" s="64">
        <v>0</v>
      </c>
      <c r="Y88" s="64">
        <v>0</v>
      </c>
      <c r="Z88" s="64">
        <v>0</v>
      </c>
      <c r="AA88" s="64">
        <v>0</v>
      </c>
    </row>
    <row r="89" spans="1:27" ht="33.75" x14ac:dyDescent="0.25">
      <c r="A89" s="61" t="s">
        <v>138</v>
      </c>
      <c r="B89" s="62" t="s">
        <v>139</v>
      </c>
      <c r="C89" s="63" t="s">
        <v>157</v>
      </c>
      <c r="D89" s="61" t="s">
        <v>35</v>
      </c>
      <c r="E89" s="61" t="s">
        <v>74</v>
      </c>
      <c r="F89" s="61" t="s">
        <v>153</v>
      </c>
      <c r="G89" s="61"/>
      <c r="H89" s="61"/>
      <c r="I89" s="61"/>
      <c r="J89" s="61"/>
      <c r="K89" s="61"/>
      <c r="L89" s="61"/>
      <c r="M89" s="61" t="s">
        <v>37</v>
      </c>
      <c r="N89" s="61" t="s">
        <v>38</v>
      </c>
      <c r="O89" s="61" t="s">
        <v>39</v>
      </c>
      <c r="P89" s="62" t="s">
        <v>158</v>
      </c>
      <c r="Q89" s="64">
        <v>373400000</v>
      </c>
      <c r="R89" s="64">
        <v>0</v>
      </c>
      <c r="S89" s="64">
        <v>0</v>
      </c>
      <c r="T89" s="64">
        <v>373400000</v>
      </c>
      <c r="U89" s="64">
        <v>0</v>
      </c>
      <c r="V89" s="64">
        <v>373400000</v>
      </c>
      <c r="W89" s="64">
        <v>0</v>
      </c>
      <c r="X89" s="64">
        <v>25854848</v>
      </c>
      <c r="Y89" s="64">
        <v>0</v>
      </c>
      <c r="Z89" s="64">
        <v>0</v>
      </c>
      <c r="AA89" s="64">
        <v>0</v>
      </c>
    </row>
    <row r="90" spans="1:27" ht="101.25" x14ac:dyDescent="0.25">
      <c r="A90" s="61" t="s">
        <v>138</v>
      </c>
      <c r="B90" s="62" t="s">
        <v>139</v>
      </c>
      <c r="C90" s="63" t="s">
        <v>240</v>
      </c>
      <c r="D90" s="61" t="s">
        <v>80</v>
      </c>
      <c r="E90" s="61" t="s">
        <v>159</v>
      </c>
      <c r="F90" s="61" t="s">
        <v>82</v>
      </c>
      <c r="G90" s="61" t="s">
        <v>53</v>
      </c>
      <c r="H90" s="61" t="s">
        <v>241</v>
      </c>
      <c r="I90" s="61"/>
      <c r="J90" s="61"/>
      <c r="K90" s="61"/>
      <c r="L90" s="61"/>
      <c r="M90" s="61" t="s">
        <v>37</v>
      </c>
      <c r="N90" s="61" t="s">
        <v>38</v>
      </c>
      <c r="O90" s="61" t="s">
        <v>39</v>
      </c>
      <c r="P90" s="62" t="s">
        <v>242</v>
      </c>
      <c r="Q90" s="64">
        <v>1315000000</v>
      </c>
      <c r="R90" s="64">
        <v>0</v>
      </c>
      <c r="S90" s="64">
        <v>0</v>
      </c>
      <c r="T90" s="64">
        <v>1315000000</v>
      </c>
      <c r="U90" s="64">
        <v>0</v>
      </c>
      <c r="V90" s="64">
        <v>1315000000</v>
      </c>
      <c r="W90" s="64">
        <v>0</v>
      </c>
      <c r="X90" s="64">
        <v>0</v>
      </c>
      <c r="Y90" s="64">
        <v>0</v>
      </c>
      <c r="Z90" s="64">
        <v>0</v>
      </c>
      <c r="AA90" s="64">
        <v>0</v>
      </c>
    </row>
    <row r="91" spans="1:27" ht="101.25" x14ac:dyDescent="0.25">
      <c r="A91" s="61" t="s">
        <v>138</v>
      </c>
      <c r="B91" s="62" t="s">
        <v>139</v>
      </c>
      <c r="C91" s="63" t="s">
        <v>243</v>
      </c>
      <c r="D91" s="61" t="s">
        <v>80</v>
      </c>
      <c r="E91" s="61" t="s">
        <v>159</v>
      </c>
      <c r="F91" s="61" t="s">
        <v>82</v>
      </c>
      <c r="G91" s="61" t="s">
        <v>161</v>
      </c>
      <c r="H91" s="61" t="s">
        <v>241</v>
      </c>
      <c r="I91" s="61"/>
      <c r="J91" s="61"/>
      <c r="K91" s="61"/>
      <c r="L91" s="61"/>
      <c r="M91" s="61" t="s">
        <v>37</v>
      </c>
      <c r="N91" s="61" t="s">
        <v>38</v>
      </c>
      <c r="O91" s="61" t="s">
        <v>39</v>
      </c>
      <c r="P91" s="62" t="s">
        <v>242</v>
      </c>
      <c r="Q91" s="64">
        <v>2500000000</v>
      </c>
      <c r="R91" s="64">
        <v>0</v>
      </c>
      <c r="S91" s="64">
        <v>0</v>
      </c>
      <c r="T91" s="64">
        <v>2500000000</v>
      </c>
      <c r="U91" s="64">
        <v>0</v>
      </c>
      <c r="V91" s="64">
        <v>2500000000</v>
      </c>
      <c r="W91" s="64">
        <v>0</v>
      </c>
      <c r="X91" s="64">
        <v>0</v>
      </c>
      <c r="Y91" s="64">
        <v>0</v>
      </c>
      <c r="Z91" s="64">
        <v>0</v>
      </c>
      <c r="AA91" s="64">
        <v>0</v>
      </c>
    </row>
    <row r="92" spans="1:27" ht="101.25" x14ac:dyDescent="0.25">
      <c r="A92" s="61" t="s">
        <v>138</v>
      </c>
      <c r="B92" s="62" t="s">
        <v>139</v>
      </c>
      <c r="C92" s="63" t="s">
        <v>244</v>
      </c>
      <c r="D92" s="61" t="s">
        <v>80</v>
      </c>
      <c r="E92" s="61" t="s">
        <v>107</v>
      </c>
      <c r="F92" s="61" t="s">
        <v>82</v>
      </c>
      <c r="G92" s="61" t="s">
        <v>108</v>
      </c>
      <c r="H92" s="61" t="s">
        <v>241</v>
      </c>
      <c r="I92" s="61"/>
      <c r="J92" s="61"/>
      <c r="K92" s="61"/>
      <c r="L92" s="61"/>
      <c r="M92" s="61" t="s">
        <v>37</v>
      </c>
      <c r="N92" s="61" t="s">
        <v>38</v>
      </c>
      <c r="O92" s="61" t="s">
        <v>39</v>
      </c>
      <c r="P92" s="62" t="s">
        <v>242</v>
      </c>
      <c r="Q92" s="64">
        <v>2617700000</v>
      </c>
      <c r="R92" s="64">
        <v>0</v>
      </c>
      <c r="S92" s="64">
        <v>0</v>
      </c>
      <c r="T92" s="64">
        <v>2617700000</v>
      </c>
      <c r="U92" s="64">
        <v>0</v>
      </c>
      <c r="V92" s="64">
        <v>2617700000</v>
      </c>
      <c r="W92" s="64">
        <v>0</v>
      </c>
      <c r="X92" s="64">
        <v>0</v>
      </c>
      <c r="Y92" s="64">
        <v>0</v>
      </c>
      <c r="Z92" s="64">
        <v>0</v>
      </c>
      <c r="AA92" s="64">
        <v>0</v>
      </c>
    </row>
    <row r="93" spans="1:27" ht="45" x14ac:dyDescent="0.25">
      <c r="A93" s="61" t="s">
        <v>164</v>
      </c>
      <c r="B93" s="62" t="s">
        <v>165</v>
      </c>
      <c r="C93" s="63" t="s">
        <v>34</v>
      </c>
      <c r="D93" s="61" t="s">
        <v>35</v>
      </c>
      <c r="E93" s="61" t="s">
        <v>36</v>
      </c>
      <c r="F93" s="61" t="s">
        <v>36</v>
      </c>
      <c r="G93" s="61" t="s">
        <v>36</v>
      </c>
      <c r="H93" s="61"/>
      <c r="I93" s="61"/>
      <c r="J93" s="61"/>
      <c r="K93" s="61"/>
      <c r="L93" s="61"/>
      <c r="M93" s="61" t="s">
        <v>37</v>
      </c>
      <c r="N93" s="61" t="s">
        <v>38</v>
      </c>
      <c r="O93" s="61" t="s">
        <v>39</v>
      </c>
      <c r="P93" s="62" t="s">
        <v>40</v>
      </c>
      <c r="Q93" s="64">
        <v>40005200000</v>
      </c>
      <c r="R93" s="64">
        <v>0</v>
      </c>
      <c r="S93" s="64">
        <v>0</v>
      </c>
      <c r="T93" s="64">
        <v>40005200000</v>
      </c>
      <c r="U93" s="64">
        <v>0</v>
      </c>
      <c r="V93" s="64">
        <v>40005200000</v>
      </c>
      <c r="W93" s="64">
        <v>0</v>
      </c>
      <c r="X93" s="64">
        <v>16000318140</v>
      </c>
      <c r="Y93" s="64">
        <v>15990871887</v>
      </c>
      <c r="Z93" s="64">
        <v>15990871887</v>
      </c>
      <c r="AA93" s="64">
        <v>15990871887</v>
      </c>
    </row>
    <row r="94" spans="1:27" ht="45" x14ac:dyDescent="0.25">
      <c r="A94" s="61" t="s">
        <v>164</v>
      </c>
      <c r="B94" s="62" t="s">
        <v>165</v>
      </c>
      <c r="C94" s="63" t="s">
        <v>41</v>
      </c>
      <c r="D94" s="61" t="s">
        <v>35</v>
      </c>
      <c r="E94" s="61" t="s">
        <v>36</v>
      </c>
      <c r="F94" s="61" t="s">
        <v>36</v>
      </c>
      <c r="G94" s="61" t="s">
        <v>42</v>
      </c>
      <c r="H94" s="61"/>
      <c r="I94" s="61"/>
      <c r="J94" s="61"/>
      <c r="K94" s="61"/>
      <c r="L94" s="61"/>
      <c r="M94" s="61" t="s">
        <v>37</v>
      </c>
      <c r="N94" s="61" t="s">
        <v>38</v>
      </c>
      <c r="O94" s="61" t="s">
        <v>39</v>
      </c>
      <c r="P94" s="62" t="s">
        <v>43</v>
      </c>
      <c r="Q94" s="64">
        <v>13920200000</v>
      </c>
      <c r="R94" s="64">
        <v>0</v>
      </c>
      <c r="S94" s="64">
        <v>0</v>
      </c>
      <c r="T94" s="64">
        <v>13920200000</v>
      </c>
      <c r="U94" s="64">
        <v>0</v>
      </c>
      <c r="V94" s="64">
        <v>13920200000</v>
      </c>
      <c r="W94" s="64">
        <v>0</v>
      </c>
      <c r="X94" s="64">
        <v>5514070867.6499996</v>
      </c>
      <c r="Y94" s="64">
        <v>5514070867.6499996</v>
      </c>
      <c r="Z94" s="64">
        <v>5514070867.6499996</v>
      </c>
      <c r="AA94" s="64">
        <v>5514070867.6499996</v>
      </c>
    </row>
    <row r="95" spans="1:27" ht="45" x14ac:dyDescent="0.25">
      <c r="A95" s="61" t="s">
        <v>164</v>
      </c>
      <c r="B95" s="62" t="s">
        <v>165</v>
      </c>
      <c r="C95" s="63" t="s">
        <v>44</v>
      </c>
      <c r="D95" s="61" t="s">
        <v>35</v>
      </c>
      <c r="E95" s="61" t="s">
        <v>36</v>
      </c>
      <c r="F95" s="61" t="s">
        <v>36</v>
      </c>
      <c r="G95" s="61" t="s">
        <v>45</v>
      </c>
      <c r="H95" s="61"/>
      <c r="I95" s="61"/>
      <c r="J95" s="61"/>
      <c r="K95" s="61"/>
      <c r="L95" s="61"/>
      <c r="M95" s="61" t="s">
        <v>37</v>
      </c>
      <c r="N95" s="61" t="s">
        <v>38</v>
      </c>
      <c r="O95" s="61" t="s">
        <v>39</v>
      </c>
      <c r="P95" s="62" t="s">
        <v>46</v>
      </c>
      <c r="Q95" s="64">
        <v>4461400000</v>
      </c>
      <c r="R95" s="64">
        <v>0</v>
      </c>
      <c r="S95" s="64">
        <v>0</v>
      </c>
      <c r="T95" s="64">
        <v>4461400000</v>
      </c>
      <c r="U95" s="64">
        <v>0</v>
      </c>
      <c r="V95" s="64">
        <v>4461400000</v>
      </c>
      <c r="W95" s="64">
        <v>0</v>
      </c>
      <c r="X95" s="64">
        <v>1373000247</v>
      </c>
      <c r="Y95" s="64">
        <v>1369982385</v>
      </c>
      <c r="Z95" s="64">
        <v>1369982385</v>
      </c>
      <c r="AA95" s="64">
        <v>1369982385</v>
      </c>
    </row>
    <row r="96" spans="1:27" ht="45" x14ac:dyDescent="0.25">
      <c r="A96" s="61" t="s">
        <v>164</v>
      </c>
      <c r="B96" s="62" t="s">
        <v>165</v>
      </c>
      <c r="C96" s="63" t="s">
        <v>116</v>
      </c>
      <c r="D96" s="61" t="s">
        <v>35</v>
      </c>
      <c r="E96" s="61" t="s">
        <v>36</v>
      </c>
      <c r="F96" s="61" t="s">
        <v>36</v>
      </c>
      <c r="G96" s="61" t="s">
        <v>48</v>
      </c>
      <c r="H96" s="61"/>
      <c r="I96" s="61"/>
      <c r="J96" s="61"/>
      <c r="K96" s="61"/>
      <c r="L96" s="61"/>
      <c r="M96" s="61" t="s">
        <v>37</v>
      </c>
      <c r="N96" s="61" t="s">
        <v>38</v>
      </c>
      <c r="O96" s="61" t="s">
        <v>39</v>
      </c>
      <c r="P96" s="62" t="s">
        <v>49</v>
      </c>
      <c r="Q96" s="64">
        <v>8294500000</v>
      </c>
      <c r="R96" s="64">
        <v>0</v>
      </c>
      <c r="S96" s="64">
        <v>0</v>
      </c>
      <c r="T96" s="64">
        <v>8294500000</v>
      </c>
      <c r="U96" s="64">
        <v>8294500000</v>
      </c>
      <c r="V96" s="64">
        <v>0</v>
      </c>
      <c r="W96" s="64">
        <v>0</v>
      </c>
      <c r="X96" s="64">
        <v>0</v>
      </c>
      <c r="Y96" s="64">
        <v>0</v>
      </c>
      <c r="Z96" s="64">
        <v>0</v>
      </c>
      <c r="AA96" s="64">
        <v>0</v>
      </c>
    </row>
    <row r="97" spans="1:27" ht="45" x14ac:dyDescent="0.25">
      <c r="A97" s="61" t="s">
        <v>164</v>
      </c>
      <c r="B97" s="62" t="s">
        <v>165</v>
      </c>
      <c r="C97" s="63" t="s">
        <v>51</v>
      </c>
      <c r="D97" s="61" t="s">
        <v>35</v>
      </c>
      <c r="E97" s="61" t="s">
        <v>42</v>
      </c>
      <c r="F97" s="61"/>
      <c r="G97" s="61"/>
      <c r="H97" s="61"/>
      <c r="I97" s="61"/>
      <c r="J97" s="61"/>
      <c r="K97" s="61"/>
      <c r="L97" s="61"/>
      <c r="M97" s="61" t="s">
        <v>37</v>
      </c>
      <c r="N97" s="61" t="s">
        <v>38</v>
      </c>
      <c r="O97" s="61" t="s">
        <v>39</v>
      </c>
      <c r="P97" s="62" t="s">
        <v>52</v>
      </c>
      <c r="Q97" s="64">
        <v>18832000000</v>
      </c>
      <c r="R97" s="64">
        <v>0</v>
      </c>
      <c r="S97" s="64">
        <v>0</v>
      </c>
      <c r="T97" s="64">
        <v>18832000000</v>
      </c>
      <c r="U97" s="64">
        <v>0</v>
      </c>
      <c r="V97" s="64">
        <v>18722353054</v>
      </c>
      <c r="W97" s="64">
        <v>109646946</v>
      </c>
      <c r="X97" s="64">
        <v>15041010452.219999</v>
      </c>
      <c r="Y97" s="64">
        <v>6934010736.7200003</v>
      </c>
      <c r="Z97" s="64">
        <v>6934010736.7200003</v>
      </c>
      <c r="AA97" s="64">
        <v>6934010736.7200003</v>
      </c>
    </row>
    <row r="98" spans="1:27" ht="45" x14ac:dyDescent="0.25">
      <c r="A98" s="61" t="s">
        <v>164</v>
      </c>
      <c r="B98" s="62" t="s">
        <v>165</v>
      </c>
      <c r="C98" s="63" t="s">
        <v>166</v>
      </c>
      <c r="D98" s="61" t="s">
        <v>35</v>
      </c>
      <c r="E98" s="61" t="s">
        <v>45</v>
      </c>
      <c r="F98" s="61" t="s">
        <v>45</v>
      </c>
      <c r="G98" s="61" t="s">
        <v>36</v>
      </c>
      <c r="H98" s="61" t="s">
        <v>167</v>
      </c>
      <c r="I98" s="61"/>
      <c r="J98" s="61"/>
      <c r="K98" s="61"/>
      <c r="L98" s="61"/>
      <c r="M98" s="61" t="s">
        <v>37</v>
      </c>
      <c r="N98" s="61" t="s">
        <v>38</v>
      </c>
      <c r="O98" s="61" t="s">
        <v>39</v>
      </c>
      <c r="P98" s="62" t="s">
        <v>168</v>
      </c>
      <c r="Q98" s="64">
        <v>51736700000</v>
      </c>
      <c r="R98" s="64">
        <v>0</v>
      </c>
      <c r="S98" s="64">
        <v>0</v>
      </c>
      <c r="T98" s="64">
        <v>51736700000</v>
      </c>
      <c r="U98" s="64">
        <v>0</v>
      </c>
      <c r="V98" s="64">
        <v>51736700000</v>
      </c>
      <c r="W98" s="64">
        <v>0</v>
      </c>
      <c r="X98" s="64">
        <v>30682195518.610001</v>
      </c>
      <c r="Y98" s="64">
        <v>11425656476.969999</v>
      </c>
      <c r="Z98" s="64">
        <v>11425656476.969999</v>
      </c>
      <c r="AA98" s="64">
        <v>11425656476.969999</v>
      </c>
    </row>
    <row r="99" spans="1:27" ht="45" x14ac:dyDescent="0.25">
      <c r="A99" s="61" t="s">
        <v>164</v>
      </c>
      <c r="B99" s="62" t="s">
        <v>165</v>
      </c>
      <c r="C99" s="63" t="s">
        <v>63</v>
      </c>
      <c r="D99" s="61" t="s">
        <v>35</v>
      </c>
      <c r="E99" s="61" t="s">
        <v>45</v>
      </c>
      <c r="F99" s="61" t="s">
        <v>45</v>
      </c>
      <c r="G99" s="61" t="s">
        <v>36</v>
      </c>
      <c r="H99" s="61" t="s">
        <v>64</v>
      </c>
      <c r="I99" s="61"/>
      <c r="J99" s="61"/>
      <c r="K99" s="61"/>
      <c r="L99" s="61"/>
      <c r="M99" s="61" t="s">
        <v>37</v>
      </c>
      <c r="N99" s="61" t="s">
        <v>38</v>
      </c>
      <c r="O99" s="61" t="s">
        <v>39</v>
      </c>
      <c r="P99" s="62" t="s">
        <v>65</v>
      </c>
      <c r="Q99" s="64">
        <v>5000000000</v>
      </c>
      <c r="R99" s="64">
        <v>0</v>
      </c>
      <c r="S99" s="64">
        <v>0</v>
      </c>
      <c r="T99" s="64">
        <v>5000000000</v>
      </c>
      <c r="U99" s="64">
        <v>5000000000</v>
      </c>
      <c r="V99" s="64">
        <v>0</v>
      </c>
      <c r="W99" s="64">
        <v>0</v>
      </c>
      <c r="X99" s="64">
        <v>0</v>
      </c>
      <c r="Y99" s="64">
        <v>0</v>
      </c>
      <c r="Z99" s="64">
        <v>0</v>
      </c>
      <c r="AA99" s="64">
        <v>0</v>
      </c>
    </row>
    <row r="100" spans="1:27" ht="45" x14ac:dyDescent="0.25">
      <c r="A100" s="61" t="s">
        <v>164</v>
      </c>
      <c r="B100" s="62" t="s">
        <v>165</v>
      </c>
      <c r="C100" s="63" t="s">
        <v>69</v>
      </c>
      <c r="D100" s="61" t="s">
        <v>35</v>
      </c>
      <c r="E100" s="61" t="s">
        <v>45</v>
      </c>
      <c r="F100" s="61" t="s">
        <v>48</v>
      </c>
      <c r="G100" s="61" t="s">
        <v>42</v>
      </c>
      <c r="H100" s="61" t="s">
        <v>67</v>
      </c>
      <c r="I100" s="61"/>
      <c r="J100" s="61"/>
      <c r="K100" s="61"/>
      <c r="L100" s="61"/>
      <c r="M100" s="61" t="s">
        <v>37</v>
      </c>
      <c r="N100" s="61" t="s">
        <v>38</v>
      </c>
      <c r="O100" s="61" t="s">
        <v>39</v>
      </c>
      <c r="P100" s="62" t="s">
        <v>70</v>
      </c>
      <c r="Q100" s="64">
        <v>262700000</v>
      </c>
      <c r="R100" s="64">
        <v>0</v>
      </c>
      <c r="S100" s="64">
        <v>0</v>
      </c>
      <c r="T100" s="64">
        <v>262700000</v>
      </c>
      <c r="U100" s="64">
        <v>0</v>
      </c>
      <c r="V100" s="64">
        <v>262700000</v>
      </c>
      <c r="W100" s="64">
        <v>0</v>
      </c>
      <c r="X100" s="64">
        <v>62647611</v>
      </c>
      <c r="Y100" s="64">
        <v>53635193</v>
      </c>
      <c r="Z100" s="64">
        <v>53635193</v>
      </c>
      <c r="AA100" s="64">
        <v>53635193</v>
      </c>
    </row>
    <row r="101" spans="1:27" ht="45" x14ac:dyDescent="0.25">
      <c r="A101" s="61" t="s">
        <v>164</v>
      </c>
      <c r="B101" s="62" t="s">
        <v>165</v>
      </c>
      <c r="C101" s="63" t="s">
        <v>71</v>
      </c>
      <c r="D101" s="61" t="s">
        <v>35</v>
      </c>
      <c r="E101" s="61" t="s">
        <v>45</v>
      </c>
      <c r="F101" s="61" t="s">
        <v>38</v>
      </c>
      <c r="G101" s="61"/>
      <c r="H101" s="61"/>
      <c r="I101" s="61"/>
      <c r="J101" s="61"/>
      <c r="K101" s="61"/>
      <c r="L101" s="61"/>
      <c r="M101" s="61" t="s">
        <v>37</v>
      </c>
      <c r="N101" s="61" t="s">
        <v>38</v>
      </c>
      <c r="O101" s="61" t="s">
        <v>39</v>
      </c>
      <c r="P101" s="62" t="s">
        <v>72</v>
      </c>
      <c r="Q101" s="64">
        <v>108800000</v>
      </c>
      <c r="R101" s="64">
        <v>52571145544</v>
      </c>
      <c r="S101" s="64">
        <v>0</v>
      </c>
      <c r="T101" s="64">
        <v>52679945544</v>
      </c>
      <c r="U101" s="64">
        <v>48406252545.199997</v>
      </c>
      <c r="V101" s="64">
        <v>4273692998.8000002</v>
      </c>
      <c r="W101" s="64">
        <v>0</v>
      </c>
      <c r="X101" s="64">
        <v>4192906167.54</v>
      </c>
      <c r="Y101" s="64">
        <v>4192906167.54</v>
      </c>
      <c r="Z101" s="64">
        <v>4192906167.54</v>
      </c>
      <c r="AA101" s="64">
        <v>4192906167.54</v>
      </c>
    </row>
    <row r="102" spans="1:27" ht="45" x14ac:dyDescent="0.25">
      <c r="A102" s="61" t="s">
        <v>164</v>
      </c>
      <c r="B102" s="62" t="s">
        <v>165</v>
      </c>
      <c r="C102" s="63" t="s">
        <v>78</v>
      </c>
      <c r="D102" s="61" t="s">
        <v>35</v>
      </c>
      <c r="E102" s="61" t="s">
        <v>74</v>
      </c>
      <c r="F102" s="61" t="s">
        <v>48</v>
      </c>
      <c r="G102" s="61" t="s">
        <v>36</v>
      </c>
      <c r="H102" s="61"/>
      <c r="I102" s="61"/>
      <c r="J102" s="61"/>
      <c r="K102" s="61"/>
      <c r="L102" s="61"/>
      <c r="M102" s="61" t="s">
        <v>37</v>
      </c>
      <c r="N102" s="61" t="s">
        <v>53</v>
      </c>
      <c r="O102" s="61" t="s">
        <v>54</v>
      </c>
      <c r="P102" s="62" t="s">
        <v>79</v>
      </c>
      <c r="Q102" s="64">
        <v>299100000</v>
      </c>
      <c r="R102" s="64">
        <v>0</v>
      </c>
      <c r="S102" s="64">
        <v>0</v>
      </c>
      <c r="T102" s="64">
        <v>299100000</v>
      </c>
      <c r="U102" s="64">
        <v>0</v>
      </c>
      <c r="V102" s="64">
        <v>299100000</v>
      </c>
      <c r="W102" s="64">
        <v>0</v>
      </c>
      <c r="X102" s="64">
        <v>0</v>
      </c>
      <c r="Y102" s="64">
        <v>0</v>
      </c>
      <c r="Z102" s="64">
        <v>0</v>
      </c>
      <c r="AA102" s="64">
        <v>0</v>
      </c>
    </row>
    <row r="103" spans="1:27" ht="45" x14ac:dyDescent="0.25">
      <c r="A103" s="61" t="s">
        <v>164</v>
      </c>
      <c r="B103" s="62" t="s">
        <v>165</v>
      </c>
      <c r="C103" s="63" t="s">
        <v>169</v>
      </c>
      <c r="D103" s="61" t="s">
        <v>80</v>
      </c>
      <c r="E103" s="61" t="s">
        <v>170</v>
      </c>
      <c r="F103" s="61" t="s">
        <v>82</v>
      </c>
      <c r="G103" s="61" t="s">
        <v>127</v>
      </c>
      <c r="H103" s="61" t="s">
        <v>171</v>
      </c>
      <c r="I103" s="61"/>
      <c r="J103" s="61"/>
      <c r="K103" s="61"/>
      <c r="L103" s="61"/>
      <c r="M103" s="61" t="s">
        <v>37</v>
      </c>
      <c r="N103" s="61" t="s">
        <v>38</v>
      </c>
      <c r="O103" s="61" t="s">
        <v>39</v>
      </c>
      <c r="P103" s="62" t="s">
        <v>215</v>
      </c>
      <c r="Q103" s="64">
        <v>3713230542</v>
      </c>
      <c r="R103" s="64">
        <v>0</v>
      </c>
      <c r="S103" s="64">
        <v>0</v>
      </c>
      <c r="T103" s="64">
        <v>3713230542</v>
      </c>
      <c r="U103" s="64">
        <v>0</v>
      </c>
      <c r="V103" s="64">
        <v>3589274660</v>
      </c>
      <c r="W103" s="64">
        <v>123955882</v>
      </c>
      <c r="X103" s="64">
        <v>790623300</v>
      </c>
      <c r="Y103" s="64">
        <v>308119240</v>
      </c>
      <c r="Z103" s="64">
        <v>308119240</v>
      </c>
      <c r="AA103" s="64">
        <v>308119240</v>
      </c>
    </row>
    <row r="104" spans="1:27" ht="45" x14ac:dyDescent="0.25">
      <c r="A104" s="61" t="s">
        <v>164</v>
      </c>
      <c r="B104" s="62" t="s">
        <v>165</v>
      </c>
      <c r="C104" s="63" t="s">
        <v>169</v>
      </c>
      <c r="D104" s="61" t="s">
        <v>80</v>
      </c>
      <c r="E104" s="61" t="s">
        <v>170</v>
      </c>
      <c r="F104" s="61" t="s">
        <v>82</v>
      </c>
      <c r="G104" s="61" t="s">
        <v>127</v>
      </c>
      <c r="H104" s="61" t="s">
        <v>171</v>
      </c>
      <c r="I104" s="61"/>
      <c r="J104" s="61"/>
      <c r="K104" s="61"/>
      <c r="L104" s="61"/>
      <c r="M104" s="61" t="s">
        <v>37</v>
      </c>
      <c r="N104" s="61" t="s">
        <v>84</v>
      </c>
      <c r="O104" s="61" t="s">
        <v>39</v>
      </c>
      <c r="P104" s="62" t="s">
        <v>215</v>
      </c>
      <c r="Q104" s="64">
        <v>8553096458</v>
      </c>
      <c r="R104" s="64">
        <v>0</v>
      </c>
      <c r="S104" s="64">
        <v>0</v>
      </c>
      <c r="T104" s="64">
        <v>8553096458</v>
      </c>
      <c r="U104" s="64">
        <v>0</v>
      </c>
      <c r="V104" s="64">
        <v>7686932995</v>
      </c>
      <c r="W104" s="64">
        <v>866163463</v>
      </c>
      <c r="X104" s="64">
        <v>7566932995</v>
      </c>
      <c r="Y104" s="64">
        <v>1652908558</v>
      </c>
      <c r="Z104" s="64">
        <v>1652908558</v>
      </c>
      <c r="AA104" s="64">
        <v>1652908558</v>
      </c>
    </row>
    <row r="105" spans="1:27" ht="33.75" x14ac:dyDescent="0.25">
      <c r="A105" s="61" t="s">
        <v>172</v>
      </c>
      <c r="B105" s="62" t="s">
        <v>173</v>
      </c>
      <c r="C105" s="63" t="s">
        <v>34</v>
      </c>
      <c r="D105" s="61" t="s">
        <v>35</v>
      </c>
      <c r="E105" s="61" t="s">
        <v>36</v>
      </c>
      <c r="F105" s="61" t="s">
        <v>36</v>
      </c>
      <c r="G105" s="61" t="s">
        <v>36</v>
      </c>
      <c r="H105" s="61"/>
      <c r="I105" s="61"/>
      <c r="J105" s="61"/>
      <c r="K105" s="61"/>
      <c r="L105" s="61"/>
      <c r="M105" s="61" t="s">
        <v>37</v>
      </c>
      <c r="N105" s="61" t="s">
        <v>38</v>
      </c>
      <c r="O105" s="61" t="s">
        <v>39</v>
      </c>
      <c r="P105" s="62" t="s">
        <v>40</v>
      </c>
      <c r="Q105" s="64">
        <v>26719500000</v>
      </c>
      <c r="R105" s="64">
        <v>0</v>
      </c>
      <c r="S105" s="64">
        <v>0</v>
      </c>
      <c r="T105" s="64">
        <v>26719500000</v>
      </c>
      <c r="U105" s="64">
        <v>0</v>
      </c>
      <c r="V105" s="64">
        <v>26719500000</v>
      </c>
      <c r="W105" s="64">
        <v>0</v>
      </c>
      <c r="X105" s="64">
        <v>7575134600</v>
      </c>
      <c r="Y105" s="64">
        <v>7575134600</v>
      </c>
      <c r="Z105" s="64">
        <v>7575134600</v>
      </c>
      <c r="AA105" s="64">
        <v>7575134600</v>
      </c>
    </row>
    <row r="106" spans="1:27" ht="33.75" x14ac:dyDescent="0.25">
      <c r="A106" s="61" t="s">
        <v>172</v>
      </c>
      <c r="B106" s="62" t="s">
        <v>173</v>
      </c>
      <c r="C106" s="63" t="s">
        <v>41</v>
      </c>
      <c r="D106" s="61" t="s">
        <v>35</v>
      </c>
      <c r="E106" s="61" t="s">
        <v>36</v>
      </c>
      <c r="F106" s="61" t="s">
        <v>36</v>
      </c>
      <c r="G106" s="61" t="s">
        <v>42</v>
      </c>
      <c r="H106" s="61"/>
      <c r="I106" s="61"/>
      <c r="J106" s="61"/>
      <c r="K106" s="61"/>
      <c r="L106" s="61"/>
      <c r="M106" s="61" t="s">
        <v>37</v>
      </c>
      <c r="N106" s="61" t="s">
        <v>38</v>
      </c>
      <c r="O106" s="61" t="s">
        <v>39</v>
      </c>
      <c r="P106" s="62" t="s">
        <v>43</v>
      </c>
      <c r="Q106" s="64">
        <v>10828300000</v>
      </c>
      <c r="R106" s="64">
        <v>0</v>
      </c>
      <c r="S106" s="64">
        <v>0</v>
      </c>
      <c r="T106" s="64">
        <v>10828300000</v>
      </c>
      <c r="U106" s="64">
        <v>0</v>
      </c>
      <c r="V106" s="64">
        <v>10828300000</v>
      </c>
      <c r="W106" s="64">
        <v>0</v>
      </c>
      <c r="X106" s="64">
        <v>3093420508</v>
      </c>
      <c r="Y106" s="64">
        <v>3093420508</v>
      </c>
      <c r="Z106" s="64">
        <v>3093420508</v>
      </c>
      <c r="AA106" s="64">
        <v>3093420508</v>
      </c>
    </row>
    <row r="107" spans="1:27" ht="33.75" x14ac:dyDescent="0.25">
      <c r="A107" s="61" t="s">
        <v>172</v>
      </c>
      <c r="B107" s="62" t="s">
        <v>173</v>
      </c>
      <c r="C107" s="63" t="s">
        <v>44</v>
      </c>
      <c r="D107" s="61" t="s">
        <v>35</v>
      </c>
      <c r="E107" s="61" t="s">
        <v>36</v>
      </c>
      <c r="F107" s="61" t="s">
        <v>36</v>
      </c>
      <c r="G107" s="61" t="s">
        <v>45</v>
      </c>
      <c r="H107" s="61"/>
      <c r="I107" s="61"/>
      <c r="J107" s="61"/>
      <c r="K107" s="61"/>
      <c r="L107" s="61"/>
      <c r="M107" s="61" t="s">
        <v>37</v>
      </c>
      <c r="N107" s="61" t="s">
        <v>38</v>
      </c>
      <c r="O107" s="61" t="s">
        <v>39</v>
      </c>
      <c r="P107" s="62" t="s">
        <v>46</v>
      </c>
      <c r="Q107" s="64">
        <v>2644000000</v>
      </c>
      <c r="R107" s="64">
        <v>0</v>
      </c>
      <c r="S107" s="64">
        <v>0</v>
      </c>
      <c r="T107" s="64">
        <v>2644000000</v>
      </c>
      <c r="U107" s="64">
        <v>0</v>
      </c>
      <c r="V107" s="64">
        <v>2643999999</v>
      </c>
      <c r="W107" s="64">
        <v>1</v>
      </c>
      <c r="X107" s="64">
        <v>1011781834</v>
      </c>
      <c r="Y107" s="64">
        <v>1010499801</v>
      </c>
      <c r="Z107" s="64">
        <v>1010499801</v>
      </c>
      <c r="AA107" s="64">
        <v>1010499801</v>
      </c>
    </row>
    <row r="108" spans="1:27" ht="33.75" x14ac:dyDescent="0.25">
      <c r="A108" s="61" t="s">
        <v>172</v>
      </c>
      <c r="B108" s="62" t="s">
        <v>173</v>
      </c>
      <c r="C108" s="63" t="s">
        <v>51</v>
      </c>
      <c r="D108" s="61" t="s">
        <v>35</v>
      </c>
      <c r="E108" s="61" t="s">
        <v>42</v>
      </c>
      <c r="F108" s="61"/>
      <c r="G108" s="61"/>
      <c r="H108" s="61"/>
      <c r="I108" s="61"/>
      <c r="J108" s="61"/>
      <c r="K108" s="61"/>
      <c r="L108" s="61"/>
      <c r="M108" s="61" t="s">
        <v>37</v>
      </c>
      <c r="N108" s="61" t="s">
        <v>38</v>
      </c>
      <c r="O108" s="61" t="s">
        <v>39</v>
      </c>
      <c r="P108" s="62" t="s">
        <v>52</v>
      </c>
      <c r="Q108" s="64">
        <v>127526800000</v>
      </c>
      <c r="R108" s="64">
        <v>0</v>
      </c>
      <c r="S108" s="64">
        <v>0</v>
      </c>
      <c r="T108" s="64">
        <v>127526800000</v>
      </c>
      <c r="U108" s="64">
        <v>0</v>
      </c>
      <c r="V108" s="64">
        <v>100094836795.17</v>
      </c>
      <c r="W108" s="64">
        <v>27431963204.830002</v>
      </c>
      <c r="X108" s="64">
        <v>69804809394.039993</v>
      </c>
      <c r="Y108" s="64">
        <v>31441871511.84</v>
      </c>
      <c r="Z108" s="64">
        <v>31441871511.84</v>
      </c>
      <c r="AA108" s="64">
        <v>31441871511.84</v>
      </c>
    </row>
    <row r="109" spans="1:27" ht="33.75" x14ac:dyDescent="0.25">
      <c r="A109" s="61" t="s">
        <v>172</v>
      </c>
      <c r="B109" s="62" t="s">
        <v>173</v>
      </c>
      <c r="C109" s="63" t="s">
        <v>63</v>
      </c>
      <c r="D109" s="61" t="s">
        <v>35</v>
      </c>
      <c r="E109" s="61" t="s">
        <v>45</v>
      </c>
      <c r="F109" s="61" t="s">
        <v>45</v>
      </c>
      <c r="G109" s="61" t="s">
        <v>36</v>
      </c>
      <c r="H109" s="61" t="s">
        <v>64</v>
      </c>
      <c r="I109" s="61"/>
      <c r="J109" s="61"/>
      <c r="K109" s="61"/>
      <c r="L109" s="61"/>
      <c r="M109" s="61" t="s">
        <v>37</v>
      </c>
      <c r="N109" s="61" t="s">
        <v>38</v>
      </c>
      <c r="O109" s="61" t="s">
        <v>39</v>
      </c>
      <c r="P109" s="62" t="s">
        <v>65</v>
      </c>
      <c r="Q109" s="64">
        <v>50000000000</v>
      </c>
      <c r="R109" s="64">
        <v>0</v>
      </c>
      <c r="S109" s="64">
        <v>0</v>
      </c>
      <c r="T109" s="64">
        <v>50000000000</v>
      </c>
      <c r="U109" s="64">
        <v>50000000000</v>
      </c>
      <c r="V109" s="64">
        <v>0</v>
      </c>
      <c r="W109" s="64">
        <v>0</v>
      </c>
      <c r="X109" s="64">
        <v>0</v>
      </c>
      <c r="Y109" s="64">
        <v>0</v>
      </c>
      <c r="Z109" s="64">
        <v>0</v>
      </c>
      <c r="AA109" s="64">
        <v>0</v>
      </c>
    </row>
    <row r="110" spans="1:27" ht="45" x14ac:dyDescent="0.25">
      <c r="A110" s="61" t="s">
        <v>172</v>
      </c>
      <c r="B110" s="62" t="s">
        <v>173</v>
      </c>
      <c r="C110" s="63" t="s">
        <v>174</v>
      </c>
      <c r="D110" s="61" t="s">
        <v>35</v>
      </c>
      <c r="E110" s="61" t="s">
        <v>45</v>
      </c>
      <c r="F110" s="61" t="s">
        <v>48</v>
      </c>
      <c r="G110" s="61" t="s">
        <v>36</v>
      </c>
      <c r="H110" s="61" t="s">
        <v>175</v>
      </c>
      <c r="I110" s="61"/>
      <c r="J110" s="61"/>
      <c r="K110" s="61"/>
      <c r="L110" s="61"/>
      <c r="M110" s="61" t="s">
        <v>37</v>
      </c>
      <c r="N110" s="61" t="s">
        <v>38</v>
      </c>
      <c r="O110" s="61" t="s">
        <v>39</v>
      </c>
      <c r="P110" s="62" t="s">
        <v>176</v>
      </c>
      <c r="Q110" s="64">
        <v>412868800000</v>
      </c>
      <c r="R110" s="64">
        <v>0</v>
      </c>
      <c r="S110" s="64">
        <v>0</v>
      </c>
      <c r="T110" s="64">
        <v>412868800000</v>
      </c>
      <c r="U110" s="64">
        <v>0</v>
      </c>
      <c r="V110" s="64">
        <v>412868325352.44</v>
      </c>
      <c r="W110" s="64">
        <v>474647.56</v>
      </c>
      <c r="X110" s="64">
        <v>269250033803.26001</v>
      </c>
      <c r="Y110" s="64">
        <v>123524000000</v>
      </c>
      <c r="Z110" s="64">
        <v>123524000000</v>
      </c>
      <c r="AA110" s="64">
        <v>123524000000</v>
      </c>
    </row>
    <row r="111" spans="1:27" ht="33.75" x14ac:dyDescent="0.25">
      <c r="A111" s="61" t="s">
        <v>172</v>
      </c>
      <c r="B111" s="62" t="s">
        <v>173</v>
      </c>
      <c r="C111" s="63" t="s">
        <v>177</v>
      </c>
      <c r="D111" s="61" t="s">
        <v>35</v>
      </c>
      <c r="E111" s="61" t="s">
        <v>45</v>
      </c>
      <c r="F111" s="61" t="s">
        <v>48</v>
      </c>
      <c r="G111" s="61" t="s">
        <v>36</v>
      </c>
      <c r="H111" s="61" t="s">
        <v>124</v>
      </c>
      <c r="I111" s="61"/>
      <c r="J111" s="61"/>
      <c r="K111" s="61"/>
      <c r="L111" s="61"/>
      <c r="M111" s="61" t="s">
        <v>37</v>
      </c>
      <c r="N111" s="61" t="s">
        <v>38</v>
      </c>
      <c r="O111" s="61" t="s">
        <v>39</v>
      </c>
      <c r="P111" s="62" t="s">
        <v>178</v>
      </c>
      <c r="Q111" s="64">
        <v>876000000000</v>
      </c>
      <c r="R111" s="64">
        <v>0</v>
      </c>
      <c r="S111" s="64">
        <v>0</v>
      </c>
      <c r="T111" s="64">
        <v>876000000000</v>
      </c>
      <c r="U111" s="64">
        <v>0</v>
      </c>
      <c r="V111" s="64">
        <v>873936430637.45996</v>
      </c>
      <c r="W111" s="64">
        <v>2063569362.54</v>
      </c>
      <c r="X111" s="64">
        <v>873150440555.92004</v>
      </c>
      <c r="Y111" s="64">
        <v>228096235567</v>
      </c>
      <c r="Z111" s="64">
        <v>228096235567</v>
      </c>
      <c r="AA111" s="64">
        <v>228096235567</v>
      </c>
    </row>
    <row r="112" spans="1:27" ht="33.75" x14ac:dyDescent="0.25">
      <c r="A112" s="61" t="s">
        <v>172</v>
      </c>
      <c r="B112" s="62" t="s">
        <v>173</v>
      </c>
      <c r="C112" s="63" t="s">
        <v>69</v>
      </c>
      <c r="D112" s="61" t="s">
        <v>35</v>
      </c>
      <c r="E112" s="61" t="s">
        <v>45</v>
      </c>
      <c r="F112" s="61" t="s">
        <v>48</v>
      </c>
      <c r="G112" s="61" t="s">
        <v>42</v>
      </c>
      <c r="H112" s="61" t="s">
        <v>67</v>
      </c>
      <c r="I112" s="61"/>
      <c r="J112" s="61"/>
      <c r="K112" s="61"/>
      <c r="L112" s="61"/>
      <c r="M112" s="61" t="s">
        <v>37</v>
      </c>
      <c r="N112" s="61" t="s">
        <v>38</v>
      </c>
      <c r="O112" s="61" t="s">
        <v>39</v>
      </c>
      <c r="P112" s="62" t="s">
        <v>70</v>
      </c>
      <c r="Q112" s="64">
        <v>156000000</v>
      </c>
      <c r="R112" s="64">
        <v>0</v>
      </c>
      <c r="S112" s="64">
        <v>0</v>
      </c>
      <c r="T112" s="64">
        <v>156000000</v>
      </c>
      <c r="U112" s="64">
        <v>0</v>
      </c>
      <c r="V112" s="64">
        <v>156000000</v>
      </c>
      <c r="W112" s="64">
        <v>0</v>
      </c>
      <c r="X112" s="64">
        <v>51431925</v>
      </c>
      <c r="Y112" s="64">
        <v>34993769</v>
      </c>
      <c r="Z112" s="64">
        <v>34993769</v>
      </c>
      <c r="AA112" s="64">
        <v>34993769</v>
      </c>
    </row>
    <row r="113" spans="1:27" ht="33.75" x14ac:dyDescent="0.25">
      <c r="A113" s="61" t="s">
        <v>172</v>
      </c>
      <c r="B113" s="62" t="s">
        <v>173</v>
      </c>
      <c r="C113" s="63" t="s">
        <v>71</v>
      </c>
      <c r="D113" s="61" t="s">
        <v>35</v>
      </c>
      <c r="E113" s="61" t="s">
        <v>45</v>
      </c>
      <c r="F113" s="61" t="s">
        <v>38</v>
      </c>
      <c r="G113" s="61"/>
      <c r="H113" s="61"/>
      <c r="I113" s="61"/>
      <c r="J113" s="61"/>
      <c r="K113" s="61"/>
      <c r="L113" s="61"/>
      <c r="M113" s="61" t="s">
        <v>37</v>
      </c>
      <c r="N113" s="61" t="s">
        <v>38</v>
      </c>
      <c r="O113" s="61" t="s">
        <v>39</v>
      </c>
      <c r="P113" s="62" t="s">
        <v>72</v>
      </c>
      <c r="Q113" s="64">
        <v>11491600000</v>
      </c>
      <c r="R113" s="64">
        <v>0</v>
      </c>
      <c r="S113" s="64">
        <v>0</v>
      </c>
      <c r="T113" s="64">
        <v>11491600000</v>
      </c>
      <c r="U113" s="64">
        <v>0</v>
      </c>
      <c r="V113" s="64">
        <v>355180892</v>
      </c>
      <c r="W113" s="64">
        <v>11136419108</v>
      </c>
      <c r="X113" s="64">
        <v>355180891.39999998</v>
      </c>
      <c r="Y113" s="64">
        <v>67878570</v>
      </c>
      <c r="Z113" s="64">
        <v>67878570</v>
      </c>
      <c r="AA113" s="64">
        <v>67878570</v>
      </c>
    </row>
    <row r="114" spans="1:27" ht="33.75" x14ac:dyDescent="0.25">
      <c r="A114" s="61" t="s">
        <v>172</v>
      </c>
      <c r="B114" s="62" t="s">
        <v>173</v>
      </c>
      <c r="C114" s="63" t="s">
        <v>73</v>
      </c>
      <c r="D114" s="61" t="s">
        <v>35</v>
      </c>
      <c r="E114" s="61" t="s">
        <v>74</v>
      </c>
      <c r="F114" s="61" t="s">
        <v>36</v>
      </c>
      <c r="G114" s="61"/>
      <c r="H114" s="61"/>
      <c r="I114" s="61"/>
      <c r="J114" s="61"/>
      <c r="K114" s="61"/>
      <c r="L114" s="61"/>
      <c r="M114" s="61" t="s">
        <v>37</v>
      </c>
      <c r="N114" s="61" t="s">
        <v>38</v>
      </c>
      <c r="O114" s="61" t="s">
        <v>39</v>
      </c>
      <c r="P114" s="62" t="s">
        <v>75</v>
      </c>
      <c r="Q114" s="64">
        <v>2500000</v>
      </c>
      <c r="R114" s="64">
        <v>0</v>
      </c>
      <c r="S114" s="64">
        <v>0</v>
      </c>
      <c r="T114" s="64">
        <v>2500000</v>
      </c>
      <c r="U114" s="64">
        <v>0</v>
      </c>
      <c r="V114" s="64">
        <v>2500000</v>
      </c>
      <c r="W114" s="64">
        <v>0</v>
      </c>
      <c r="X114" s="64">
        <v>953000</v>
      </c>
      <c r="Y114" s="64">
        <v>953000</v>
      </c>
      <c r="Z114" s="64">
        <v>953000</v>
      </c>
      <c r="AA114" s="64">
        <v>953000</v>
      </c>
    </row>
    <row r="115" spans="1:27" ht="33.75" x14ac:dyDescent="0.25">
      <c r="A115" s="61" t="s">
        <v>172</v>
      </c>
      <c r="B115" s="62" t="s">
        <v>173</v>
      </c>
      <c r="C115" s="63" t="s">
        <v>78</v>
      </c>
      <c r="D115" s="61" t="s">
        <v>35</v>
      </c>
      <c r="E115" s="61" t="s">
        <v>74</v>
      </c>
      <c r="F115" s="61" t="s">
        <v>48</v>
      </c>
      <c r="G115" s="61" t="s">
        <v>36</v>
      </c>
      <c r="H115" s="61"/>
      <c r="I115" s="61"/>
      <c r="J115" s="61"/>
      <c r="K115" s="61"/>
      <c r="L115" s="61"/>
      <c r="M115" s="61" t="s">
        <v>37</v>
      </c>
      <c r="N115" s="61" t="s">
        <v>53</v>
      </c>
      <c r="O115" s="61" t="s">
        <v>54</v>
      </c>
      <c r="P115" s="62" t="s">
        <v>79</v>
      </c>
      <c r="Q115" s="64">
        <v>3585400000</v>
      </c>
      <c r="R115" s="64">
        <v>0</v>
      </c>
      <c r="S115" s="64">
        <v>0</v>
      </c>
      <c r="T115" s="64">
        <v>3585400000</v>
      </c>
      <c r="U115" s="64">
        <v>0</v>
      </c>
      <c r="V115" s="64">
        <v>0</v>
      </c>
      <c r="W115" s="64">
        <v>3585400000</v>
      </c>
      <c r="X115" s="64">
        <v>0</v>
      </c>
      <c r="Y115" s="64">
        <v>0</v>
      </c>
      <c r="Z115" s="64">
        <v>0</v>
      </c>
      <c r="AA115" s="64">
        <v>0</v>
      </c>
    </row>
    <row r="116" spans="1:27" ht="33.75" x14ac:dyDescent="0.25">
      <c r="A116" s="61" t="s">
        <v>172</v>
      </c>
      <c r="B116" s="62" t="s">
        <v>173</v>
      </c>
      <c r="C116" s="63" t="s">
        <v>157</v>
      </c>
      <c r="D116" s="61" t="s">
        <v>35</v>
      </c>
      <c r="E116" s="61" t="s">
        <v>74</v>
      </c>
      <c r="F116" s="61" t="s">
        <v>153</v>
      </c>
      <c r="G116" s="61"/>
      <c r="H116" s="61"/>
      <c r="I116" s="61"/>
      <c r="J116" s="61"/>
      <c r="K116" s="61"/>
      <c r="L116" s="61"/>
      <c r="M116" s="61" t="s">
        <v>37</v>
      </c>
      <c r="N116" s="61" t="s">
        <v>38</v>
      </c>
      <c r="O116" s="61" t="s">
        <v>39</v>
      </c>
      <c r="P116" s="62" t="s">
        <v>158</v>
      </c>
      <c r="Q116" s="64">
        <v>163700000</v>
      </c>
      <c r="R116" s="64">
        <v>0</v>
      </c>
      <c r="S116" s="64">
        <v>0</v>
      </c>
      <c r="T116" s="64">
        <v>163700000</v>
      </c>
      <c r="U116" s="64">
        <v>0</v>
      </c>
      <c r="V116" s="64">
        <v>800000</v>
      </c>
      <c r="W116" s="64">
        <v>162900000</v>
      </c>
      <c r="X116" s="64">
        <v>0</v>
      </c>
      <c r="Y116" s="64">
        <v>0</v>
      </c>
      <c r="Z116" s="64">
        <v>0</v>
      </c>
      <c r="AA116" s="64">
        <v>0</v>
      </c>
    </row>
    <row r="117" spans="1:27" ht="56.25" x14ac:dyDescent="0.25">
      <c r="A117" s="61" t="s">
        <v>172</v>
      </c>
      <c r="B117" s="62" t="s">
        <v>173</v>
      </c>
      <c r="C117" s="63" t="s">
        <v>179</v>
      </c>
      <c r="D117" s="61" t="s">
        <v>80</v>
      </c>
      <c r="E117" s="61" t="s">
        <v>159</v>
      </c>
      <c r="F117" s="61" t="s">
        <v>82</v>
      </c>
      <c r="G117" s="61" t="s">
        <v>163</v>
      </c>
      <c r="H117" s="61" t="s">
        <v>162</v>
      </c>
      <c r="I117" s="61"/>
      <c r="J117" s="61"/>
      <c r="K117" s="61"/>
      <c r="L117" s="61"/>
      <c r="M117" s="61" t="s">
        <v>37</v>
      </c>
      <c r="N117" s="61" t="s">
        <v>50</v>
      </c>
      <c r="O117" s="61" t="s">
        <v>39</v>
      </c>
      <c r="P117" s="62" t="s">
        <v>214</v>
      </c>
      <c r="Q117" s="64">
        <v>242164056197</v>
      </c>
      <c r="R117" s="64">
        <v>0</v>
      </c>
      <c r="S117" s="64">
        <v>0</v>
      </c>
      <c r="T117" s="64">
        <v>242164056197</v>
      </c>
      <c r="U117" s="64">
        <v>0</v>
      </c>
      <c r="V117" s="64">
        <v>229617057517.51001</v>
      </c>
      <c r="W117" s="64">
        <v>12546998679.49</v>
      </c>
      <c r="X117" s="64">
        <v>214884005307.45001</v>
      </c>
      <c r="Y117" s="64">
        <v>40708867584.769997</v>
      </c>
      <c r="Z117" s="64">
        <v>40708867584.769997</v>
      </c>
      <c r="AA117" s="64">
        <v>40708867584.769997</v>
      </c>
    </row>
    <row r="118" spans="1:27" ht="56.25" x14ac:dyDescent="0.25">
      <c r="A118" s="61" t="s">
        <v>172</v>
      </c>
      <c r="B118" s="62" t="s">
        <v>173</v>
      </c>
      <c r="C118" s="63" t="s">
        <v>180</v>
      </c>
      <c r="D118" s="61" t="s">
        <v>80</v>
      </c>
      <c r="E118" s="61" t="s">
        <v>159</v>
      </c>
      <c r="F118" s="61" t="s">
        <v>82</v>
      </c>
      <c r="G118" s="61" t="s">
        <v>108</v>
      </c>
      <c r="H118" s="61" t="s">
        <v>162</v>
      </c>
      <c r="I118" s="61"/>
      <c r="J118" s="61"/>
      <c r="K118" s="61"/>
      <c r="L118" s="61"/>
      <c r="M118" s="61" t="s">
        <v>37</v>
      </c>
      <c r="N118" s="61" t="s">
        <v>50</v>
      </c>
      <c r="O118" s="61" t="s">
        <v>39</v>
      </c>
      <c r="P118" s="62" t="s">
        <v>214</v>
      </c>
      <c r="Q118" s="64">
        <v>144411677545</v>
      </c>
      <c r="R118" s="64">
        <v>0</v>
      </c>
      <c r="S118" s="64">
        <v>0</v>
      </c>
      <c r="T118" s="64">
        <v>144411677545</v>
      </c>
      <c r="U118" s="64">
        <v>0</v>
      </c>
      <c r="V118" s="64">
        <v>70687455166.729996</v>
      </c>
      <c r="W118" s="64">
        <v>73724222378.270004</v>
      </c>
      <c r="X118" s="64">
        <v>56546900470.989998</v>
      </c>
      <c r="Y118" s="64">
        <v>14352268349.059999</v>
      </c>
      <c r="Z118" s="64">
        <v>14352268349.059999</v>
      </c>
      <c r="AA118" s="64">
        <v>14352268349.059999</v>
      </c>
    </row>
    <row r="119" spans="1:27" ht="56.25" x14ac:dyDescent="0.25">
      <c r="A119" s="61" t="s">
        <v>172</v>
      </c>
      <c r="B119" s="62" t="s">
        <v>173</v>
      </c>
      <c r="C119" s="63" t="s">
        <v>181</v>
      </c>
      <c r="D119" s="61" t="s">
        <v>80</v>
      </c>
      <c r="E119" s="61" t="s">
        <v>159</v>
      </c>
      <c r="F119" s="61" t="s">
        <v>82</v>
      </c>
      <c r="G119" s="61" t="s">
        <v>38</v>
      </c>
      <c r="H119" s="61" t="s">
        <v>162</v>
      </c>
      <c r="I119" s="61"/>
      <c r="J119" s="61"/>
      <c r="K119" s="61"/>
      <c r="L119" s="61"/>
      <c r="M119" s="61" t="s">
        <v>37</v>
      </c>
      <c r="N119" s="61" t="s">
        <v>50</v>
      </c>
      <c r="O119" s="61" t="s">
        <v>39</v>
      </c>
      <c r="P119" s="62" t="s">
        <v>214</v>
      </c>
      <c r="Q119" s="64">
        <v>31274465562</v>
      </c>
      <c r="R119" s="64">
        <v>0</v>
      </c>
      <c r="S119" s="64">
        <v>0</v>
      </c>
      <c r="T119" s="64">
        <v>31274465562</v>
      </c>
      <c r="U119" s="64">
        <v>0</v>
      </c>
      <c r="V119" s="64">
        <v>5805357363</v>
      </c>
      <c r="W119" s="64">
        <v>25469108199</v>
      </c>
      <c r="X119" s="64">
        <v>0</v>
      </c>
      <c r="Y119" s="64">
        <v>0</v>
      </c>
      <c r="Z119" s="64">
        <v>0</v>
      </c>
      <c r="AA119" s="64">
        <v>0</v>
      </c>
    </row>
    <row r="120" spans="1:27" x14ac:dyDescent="0.25">
      <c r="A120" s="61" t="s">
        <v>1</v>
      </c>
      <c r="B120" s="62" t="s">
        <v>1</v>
      </c>
      <c r="C120" s="63" t="s">
        <v>1</v>
      </c>
      <c r="D120" s="61" t="s">
        <v>1</v>
      </c>
      <c r="E120" s="61" t="s">
        <v>1</v>
      </c>
      <c r="F120" s="61" t="s">
        <v>1</v>
      </c>
      <c r="G120" s="61" t="s">
        <v>1</v>
      </c>
      <c r="H120" s="61" t="s">
        <v>1</v>
      </c>
      <c r="I120" s="61" t="s">
        <v>1</v>
      </c>
      <c r="J120" s="61" t="s">
        <v>1</v>
      </c>
      <c r="K120" s="61" t="s">
        <v>1</v>
      </c>
      <c r="L120" s="61" t="s">
        <v>1</v>
      </c>
      <c r="M120" s="61" t="s">
        <v>1</v>
      </c>
      <c r="N120" s="61" t="s">
        <v>1</v>
      </c>
      <c r="O120" s="61" t="s">
        <v>1</v>
      </c>
      <c r="P120" s="62" t="s">
        <v>1</v>
      </c>
      <c r="Q120" s="64">
        <v>5520699807859</v>
      </c>
      <c r="R120" s="64">
        <v>56932594542</v>
      </c>
      <c r="S120" s="64">
        <v>4361448998</v>
      </c>
      <c r="T120" s="64">
        <v>5573270953403</v>
      </c>
      <c r="U120" s="64">
        <v>384093832278.20001</v>
      </c>
      <c r="V120" s="64">
        <v>3721324305675.8398</v>
      </c>
      <c r="W120" s="64">
        <v>1467852815448.96</v>
      </c>
      <c r="X120" s="64">
        <v>3050775758430.2998</v>
      </c>
      <c r="Y120" s="64">
        <v>1626908645924.2</v>
      </c>
      <c r="Z120" s="64">
        <v>1617681030152.0601</v>
      </c>
      <c r="AA120" s="64">
        <v>1582892296821.1201</v>
      </c>
    </row>
    <row r="121" spans="1:27" x14ac:dyDescent="0.25">
      <c r="A121" s="61" t="s">
        <v>1</v>
      </c>
      <c r="B121" s="70" t="s">
        <v>1</v>
      </c>
      <c r="C121" s="63" t="s">
        <v>1</v>
      </c>
      <c r="D121" s="61" t="s">
        <v>1</v>
      </c>
      <c r="E121" s="61" t="s">
        <v>1</v>
      </c>
      <c r="F121" s="61" t="s">
        <v>1</v>
      </c>
      <c r="G121" s="61" t="s">
        <v>1</v>
      </c>
      <c r="H121" s="61" t="s">
        <v>1</v>
      </c>
      <c r="I121" s="61" t="s">
        <v>1</v>
      </c>
      <c r="J121" s="61" t="s">
        <v>1</v>
      </c>
      <c r="K121" s="61" t="s">
        <v>1</v>
      </c>
      <c r="L121" s="61" t="s">
        <v>1</v>
      </c>
      <c r="M121" s="61" t="s">
        <v>1</v>
      </c>
      <c r="N121" s="61" t="s">
        <v>1</v>
      </c>
      <c r="O121" s="61" t="s">
        <v>1</v>
      </c>
      <c r="P121" s="62" t="s">
        <v>1</v>
      </c>
      <c r="Q121" s="65" t="s">
        <v>1</v>
      </c>
      <c r="R121" s="65" t="s">
        <v>1</v>
      </c>
      <c r="S121" s="65" t="s">
        <v>1</v>
      </c>
      <c r="T121" s="65" t="s">
        <v>1</v>
      </c>
      <c r="U121" s="65" t="s">
        <v>1</v>
      </c>
      <c r="V121" s="65" t="s">
        <v>1</v>
      </c>
      <c r="W121" s="65" t="s">
        <v>1</v>
      </c>
      <c r="X121" s="65" t="s">
        <v>1</v>
      </c>
      <c r="Y121" s="65" t="s">
        <v>1</v>
      </c>
      <c r="Z121" s="65" t="s">
        <v>1</v>
      </c>
      <c r="AA121" s="65" t="s">
        <v>1</v>
      </c>
    </row>
    <row r="122" spans="1:27" ht="34.15" customHeight="1" x14ac:dyDescent="0.25"/>
    <row r="129" ht="33.950000000000003" customHeight="1" x14ac:dyDescent="0.25"/>
  </sheetData>
  <autoFilter ref="A4:AA12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S130"/>
  <sheetViews>
    <sheetView showGridLines="0" tabSelected="1" topLeftCell="A91" zoomScale="78" zoomScaleNormal="78" zoomScaleSheetLayoutView="84" workbookViewId="0">
      <selection activeCell="F131" sqref="F131"/>
    </sheetView>
  </sheetViews>
  <sheetFormatPr baseColWidth="10" defaultColWidth="11.42578125" defaultRowHeight="15" x14ac:dyDescent="0.25"/>
  <cols>
    <col min="1" max="1" width="2.28515625" customWidth="1"/>
    <col min="2" max="2" width="44.140625" customWidth="1"/>
    <col min="3" max="3" width="33.42578125" customWidth="1"/>
    <col min="4" max="4" width="34.85546875" customWidth="1"/>
    <col min="5" max="5" width="15.7109375" customWidth="1"/>
    <col min="6" max="6" width="30.42578125" customWidth="1"/>
    <col min="7" max="7" width="15.7109375" customWidth="1"/>
    <col min="8" max="8" width="29.140625" customWidth="1"/>
    <col min="9" max="9" width="15.7109375" customWidth="1"/>
    <col min="10" max="10" width="2.42578125" customWidth="1"/>
    <col min="13" max="13" width="23.7109375" customWidth="1"/>
    <col min="14" max="14" width="25.7109375" customWidth="1"/>
    <col min="15" max="15" width="10.140625" customWidth="1"/>
    <col min="16" max="16" width="23.140625" customWidth="1"/>
    <col min="17" max="17" width="11.42578125" customWidth="1"/>
    <col min="18" max="18" width="26.7109375" customWidth="1"/>
    <col min="19" max="19" width="17.28515625" customWidth="1"/>
  </cols>
  <sheetData>
    <row r="6" spans="2:19" ht="24" x14ac:dyDescent="0.35">
      <c r="D6" s="78" t="s">
        <v>249</v>
      </c>
      <c r="E6" s="78"/>
      <c r="F6" s="78"/>
      <c r="G6" s="78"/>
      <c r="H6" s="78"/>
      <c r="I6" s="78"/>
    </row>
    <row r="10" spans="2:19" s="11" customFormat="1" ht="27.75" customHeight="1" x14ac:dyDescent="0.35">
      <c r="B10" s="79" t="s">
        <v>182</v>
      </c>
      <c r="C10" s="79"/>
      <c r="D10" s="79"/>
      <c r="E10" s="79"/>
      <c r="F10" s="79"/>
      <c r="G10" s="79"/>
      <c r="H10" s="79"/>
      <c r="I10" s="79"/>
    </row>
    <row r="11" spans="2:19" ht="6" customHeight="1" x14ac:dyDescent="0.3">
      <c r="B11" s="1"/>
      <c r="C11" s="1"/>
      <c r="D11" s="1"/>
      <c r="E11" s="1"/>
      <c r="F11" s="1"/>
      <c r="G11" s="1"/>
      <c r="H11" s="1"/>
      <c r="I11" s="1"/>
    </row>
    <row r="12" spans="2:19" s="2" customFormat="1" ht="18" customHeight="1" x14ac:dyDescent="0.25">
      <c r="B12" s="7" t="s">
        <v>183</v>
      </c>
      <c r="C12" s="7" t="s">
        <v>184</v>
      </c>
      <c r="D12" s="7" t="s">
        <v>185</v>
      </c>
      <c r="E12" s="7" t="s">
        <v>186</v>
      </c>
      <c r="F12" s="7" t="s">
        <v>187</v>
      </c>
      <c r="G12" s="7" t="s">
        <v>186</v>
      </c>
      <c r="H12" s="7" t="s">
        <v>188</v>
      </c>
      <c r="I12" s="7" t="s">
        <v>186</v>
      </c>
      <c r="M12" s="77"/>
      <c r="N12" s="77"/>
      <c r="O12" s="77"/>
      <c r="P12" s="77"/>
      <c r="Q12" s="77"/>
      <c r="R12" s="77"/>
      <c r="S12" s="77"/>
    </row>
    <row r="13" spans="2:19" ht="6" customHeight="1" x14ac:dyDescent="0.3">
      <c r="B13" s="3"/>
      <c r="C13" s="3"/>
      <c r="D13" s="3"/>
      <c r="E13" s="3"/>
      <c r="F13" s="3"/>
      <c r="G13" s="3"/>
      <c r="H13" s="3"/>
      <c r="I13" s="3"/>
    </row>
    <row r="14" spans="2:19" s="4" customFormat="1" ht="18" x14ac:dyDescent="0.25">
      <c r="B14" s="13" t="s">
        <v>189</v>
      </c>
      <c r="C14" s="51">
        <f>+C15+C16+C17+C18+C19</f>
        <v>4765979465544</v>
      </c>
      <c r="D14" s="51">
        <f>+D15+D16+D17+D18+D19</f>
        <v>2601636168157.6001</v>
      </c>
      <c r="E14" s="15">
        <f>+D14/C14</f>
        <v>0.54587649547513173</v>
      </c>
      <c r="F14" s="45">
        <f>+F15+F16+F17+F18+F19</f>
        <v>1532406295970.4402</v>
      </c>
      <c r="G14" s="15">
        <f>+F14/C14</f>
        <v>0.32153019270206357</v>
      </c>
      <c r="H14" s="45">
        <f>+H15+H16+H17+H18+H19</f>
        <v>1488406741459.3599</v>
      </c>
      <c r="I14" s="15">
        <f>+H14/C14</f>
        <v>0.31229818596993675</v>
      </c>
      <c r="M14" s="12"/>
      <c r="N14" s="12"/>
      <c r="O14"/>
      <c r="P14" s="12"/>
      <c r="Q14"/>
      <c r="R14" s="12"/>
      <c r="S14"/>
    </row>
    <row r="15" spans="2:19" ht="18" customHeight="1" x14ac:dyDescent="0.3">
      <c r="B15" s="19" t="s">
        <v>190</v>
      </c>
      <c r="C15" s="67">
        <f t="shared" ref="C15:D17" si="0">+C37+C60+C82+C104+C124</f>
        <v>2036233400000</v>
      </c>
      <c r="D15" s="52">
        <f t="shared" si="0"/>
        <v>829340719767.97009</v>
      </c>
      <c r="E15" s="21">
        <f>+D15/C15</f>
        <v>0.40729158050740649</v>
      </c>
      <c r="F15" s="46">
        <f>+F37+F60+F82+F104+F124</f>
        <v>828330696238.97009</v>
      </c>
      <c r="G15" s="21">
        <f t="shared" ref="G15:G19" si="1">+F15/C15</f>
        <v>0.40679555508664678</v>
      </c>
      <c r="H15" s="46">
        <f>+H37+H60+H82+H104+H124</f>
        <v>793623249028.77002</v>
      </c>
      <c r="I15" s="22">
        <f t="shared" ref="I15:I19" si="2">+H15/C15</f>
        <v>0.38975062928874954</v>
      </c>
      <c r="M15" s="12"/>
      <c r="N15" s="12"/>
      <c r="P15" s="12"/>
      <c r="R15" s="12"/>
    </row>
    <row r="16" spans="2:19" ht="18" customHeight="1" x14ac:dyDescent="0.3">
      <c r="B16" s="23" t="s">
        <v>191</v>
      </c>
      <c r="C16" s="68">
        <f t="shared" si="0"/>
        <v>590787547000</v>
      </c>
      <c r="D16" s="53">
        <f t="shared" si="0"/>
        <v>353183372435.76996</v>
      </c>
      <c r="E16" s="25">
        <f t="shared" ref="E16:E17" si="3">+D16/C16</f>
        <v>0.5978179029487396</v>
      </c>
      <c r="F16" s="47">
        <f>+F38+F61+F83+F105+F125</f>
        <v>191442595193.25</v>
      </c>
      <c r="G16" s="25">
        <f t="shared" si="1"/>
        <v>0.32404642949126006</v>
      </c>
      <c r="H16" s="47">
        <f>+H38+H61+H83+H105+H125</f>
        <v>191261188303.98001</v>
      </c>
      <c r="I16" s="26">
        <f>+H16/C16</f>
        <v>0.32373937005815057</v>
      </c>
      <c r="M16" s="12"/>
      <c r="N16" s="12"/>
      <c r="P16" s="12"/>
      <c r="R16" s="12"/>
    </row>
    <row r="17" spans="2:19" ht="18" customHeight="1" x14ac:dyDescent="0.3">
      <c r="B17" s="23" t="s">
        <v>192</v>
      </c>
      <c r="C17" s="68">
        <f t="shared" si="0"/>
        <v>2009597454544</v>
      </c>
      <c r="D17" s="53">
        <f t="shared" si="0"/>
        <v>1331046732425.52</v>
      </c>
      <c r="E17" s="25">
        <f t="shared" si="3"/>
        <v>0.66234495342130562</v>
      </c>
      <c r="F17" s="47">
        <f>+F39+F62+F84+F106+F126</f>
        <v>456347685880.27002</v>
      </c>
      <c r="G17" s="25">
        <f t="shared" si="1"/>
        <v>0.22708412814138459</v>
      </c>
      <c r="H17" s="47">
        <f>+H39+H62+H84+H106+H126</f>
        <v>453523036174.71997</v>
      </c>
      <c r="I17" s="26">
        <f t="shared" si="2"/>
        <v>0.22567854828300893</v>
      </c>
      <c r="M17" s="12"/>
      <c r="N17" s="12"/>
      <c r="P17" s="12"/>
      <c r="R17" s="12"/>
    </row>
    <row r="18" spans="2:19" ht="36" customHeight="1" x14ac:dyDescent="0.3">
      <c r="B18" s="27" t="s">
        <v>193</v>
      </c>
      <c r="C18" s="68">
        <f>+C85</f>
        <v>103317712000</v>
      </c>
      <c r="D18" s="53">
        <f>+D85</f>
        <v>74856307272.449997</v>
      </c>
      <c r="E18" s="28">
        <f>+D18/C18</f>
        <v>0.72452540637417517</v>
      </c>
      <c r="F18" s="47">
        <f>+F85</f>
        <v>43284321764.059998</v>
      </c>
      <c r="G18" s="28">
        <f t="shared" si="1"/>
        <v>0.41894386670177131</v>
      </c>
      <c r="H18" s="47">
        <f>+H85</f>
        <v>36998271058</v>
      </c>
      <c r="I18" s="29">
        <f t="shared" si="2"/>
        <v>0.35810192020125264</v>
      </c>
      <c r="M18" s="12"/>
      <c r="N18" s="12"/>
      <c r="P18" s="12"/>
      <c r="R18" s="12"/>
    </row>
    <row r="19" spans="2:19" ht="36.75" customHeight="1" x14ac:dyDescent="0.25">
      <c r="B19" s="27" t="s">
        <v>194</v>
      </c>
      <c r="C19" s="69">
        <f>+C40+C63+C86+C107+C127</f>
        <v>26043352000</v>
      </c>
      <c r="D19" s="54">
        <f>+D40+D63+D86+D107+D127</f>
        <v>13209036255.889999</v>
      </c>
      <c r="E19" s="35">
        <f>+D19/C19</f>
        <v>0.50719416824262864</v>
      </c>
      <c r="F19" s="48">
        <f>+F40+F63+F86+F107+F127</f>
        <v>13000996893.889999</v>
      </c>
      <c r="G19" s="35">
        <f t="shared" si="1"/>
        <v>0.49920597371221642</v>
      </c>
      <c r="H19" s="48">
        <f>+H40+H63+H86+H107+H127</f>
        <v>13000996893.889999</v>
      </c>
      <c r="I19" s="36">
        <f t="shared" si="2"/>
        <v>0.49920597371221642</v>
      </c>
      <c r="M19" s="12"/>
      <c r="N19" s="12"/>
      <c r="P19" s="12"/>
      <c r="R19" s="12"/>
    </row>
    <row r="20" spans="2:19" ht="30" customHeight="1" x14ac:dyDescent="0.25">
      <c r="B20" s="40" t="s">
        <v>195</v>
      </c>
      <c r="C20" s="41">
        <f>+C41+C87+C64</f>
        <v>0</v>
      </c>
      <c r="D20" s="41">
        <f>+D41+D87+D64</f>
        <v>0</v>
      </c>
      <c r="E20" s="42">
        <v>0</v>
      </c>
      <c r="F20" s="41">
        <f>+F41+F87+F64</f>
        <v>0</v>
      </c>
      <c r="G20" s="43">
        <v>0</v>
      </c>
      <c r="H20" s="41">
        <f>+H41+H87+H64</f>
        <v>0</v>
      </c>
      <c r="I20" s="44">
        <v>0</v>
      </c>
    </row>
    <row r="21" spans="2:19" s="4" customFormat="1" ht="18" x14ac:dyDescent="0.25">
      <c r="B21" s="13" t="s">
        <v>196</v>
      </c>
      <c r="C21" s="51">
        <f>+C42+C65+C88+C108+C128</f>
        <v>807291487859</v>
      </c>
      <c r="D21" s="51">
        <f>+D42+D65+D88+D108+D128</f>
        <v>449139590272.70001</v>
      </c>
      <c r="E21" s="15">
        <f>+D21/C21</f>
        <v>0.55635368021017195</v>
      </c>
      <c r="F21" s="45">
        <f>+F42+F65+F88+F108+F128</f>
        <v>94502349953.759995</v>
      </c>
      <c r="G21" s="15">
        <f>+F21/C21</f>
        <v>0.11706100135452635</v>
      </c>
      <c r="H21" s="45">
        <f>+H42+H65+H88+H108+H128</f>
        <v>94485555361.759995</v>
      </c>
      <c r="I21" s="15">
        <f>+H21/C21</f>
        <v>0.11704019772627983</v>
      </c>
      <c r="M21" s="12"/>
      <c r="N21" s="12"/>
      <c r="O21"/>
      <c r="P21" s="12"/>
      <c r="Q21"/>
      <c r="R21" s="12"/>
      <c r="S21"/>
    </row>
    <row r="22" spans="2:19" ht="6" customHeight="1" x14ac:dyDescent="0.3">
      <c r="B22" s="3"/>
      <c r="C22" s="55"/>
      <c r="D22" s="55"/>
      <c r="E22" s="5"/>
      <c r="F22" s="49"/>
      <c r="G22" s="5"/>
      <c r="H22" s="49"/>
      <c r="I22" s="5"/>
    </row>
    <row r="23" spans="2:19" s="4" customFormat="1" ht="18" x14ac:dyDescent="0.25">
      <c r="B23" s="16" t="s">
        <v>197</v>
      </c>
      <c r="C23" s="56">
        <f>+C21+C14+C20</f>
        <v>5573270953403</v>
      </c>
      <c r="D23" s="56">
        <f>+D21+D14+D20</f>
        <v>3050775758430.3003</v>
      </c>
      <c r="E23" s="18">
        <f>+D23/C23</f>
        <v>0.54739412168136525</v>
      </c>
      <c r="F23" s="50">
        <f>+F44+F67+F90+F110+F130</f>
        <v>1626908645924.2002</v>
      </c>
      <c r="G23" s="18">
        <f>+F23/C23</f>
        <v>0.29191271329286822</v>
      </c>
      <c r="H23" s="50">
        <f>+H21+H14+H20</f>
        <v>1582892296821.1199</v>
      </c>
      <c r="I23" s="18">
        <f>+H23/C23</f>
        <v>0.28401495460302661</v>
      </c>
      <c r="M23" s="12"/>
      <c r="N23" s="12"/>
      <c r="O23"/>
      <c r="P23" s="12"/>
      <c r="Q23"/>
      <c r="R23" s="12"/>
      <c r="S23"/>
    </row>
    <row r="24" spans="2:19" x14ac:dyDescent="0.25">
      <c r="B24" s="75"/>
    </row>
    <row r="25" spans="2:19" x14ac:dyDescent="0.25">
      <c r="C25" s="12"/>
      <c r="D25" s="12"/>
      <c r="E25" s="12"/>
      <c r="F25" s="12"/>
      <c r="G25" s="12"/>
      <c r="H25" s="12"/>
      <c r="I25" s="12"/>
    </row>
    <row r="26" spans="2:19" x14ac:dyDescent="0.25">
      <c r="C26" s="12"/>
      <c r="D26" s="12"/>
      <c r="E26" s="12"/>
      <c r="F26" s="12"/>
      <c r="G26" s="12"/>
      <c r="H26" s="12"/>
      <c r="I26" s="12"/>
    </row>
    <row r="30" spans="2:19" ht="24" x14ac:dyDescent="0.35">
      <c r="B30" s="6"/>
      <c r="C30" s="6"/>
      <c r="D30" s="78" t="s">
        <v>249</v>
      </c>
      <c r="E30" s="78"/>
      <c r="F30" s="78"/>
      <c r="G30" s="78"/>
      <c r="H30" s="78"/>
      <c r="I30" s="78"/>
    </row>
    <row r="34" spans="2:11" ht="18" customHeight="1" x14ac:dyDescent="0.25">
      <c r="B34" s="7" t="s">
        <v>183</v>
      </c>
      <c r="C34" s="7" t="s">
        <v>184</v>
      </c>
      <c r="D34" s="7" t="s">
        <v>185</v>
      </c>
      <c r="E34" s="7" t="s">
        <v>186</v>
      </c>
      <c r="F34" s="7" t="s">
        <v>187</v>
      </c>
      <c r="G34" s="7" t="s">
        <v>186</v>
      </c>
      <c r="H34" s="7" t="s">
        <v>188</v>
      </c>
      <c r="I34" s="7" t="s">
        <v>186</v>
      </c>
    </row>
    <row r="35" spans="2:11" ht="6" customHeight="1" x14ac:dyDescent="0.3">
      <c r="B35" s="8"/>
      <c r="C35" s="8"/>
      <c r="D35" s="8"/>
      <c r="E35" s="8"/>
      <c r="F35" s="8"/>
      <c r="G35" s="8"/>
      <c r="H35" s="8"/>
      <c r="I35" s="8"/>
    </row>
    <row r="36" spans="2:11" ht="18" customHeight="1" x14ac:dyDescent="0.25">
      <c r="B36" s="13" t="s">
        <v>189</v>
      </c>
      <c r="C36" s="14">
        <f>SUM(C37:C40)</f>
        <v>164176400000</v>
      </c>
      <c r="D36" s="14">
        <f>SUM(D37:D41)</f>
        <v>68699766476.660004</v>
      </c>
      <c r="E36" s="15">
        <f t="shared" ref="E36" si="4">+D36/C36</f>
        <v>0.41845092520398791</v>
      </c>
      <c r="F36" s="14">
        <f>SUM(F37:F40)</f>
        <v>34656526191.239998</v>
      </c>
      <c r="G36" s="15">
        <f t="shared" ref="G36" si="5">+F36/C36</f>
        <v>0.21109322771872205</v>
      </c>
      <c r="H36" s="14">
        <f>SUM(H37:H40)</f>
        <v>34656526191.239998</v>
      </c>
      <c r="I36" s="15">
        <f t="shared" ref="I36" si="6">+H36/C36</f>
        <v>0.21109322771872205</v>
      </c>
    </row>
    <row r="37" spans="2:11" ht="18" customHeight="1" x14ac:dyDescent="0.3">
      <c r="B37" s="19" t="s">
        <v>190</v>
      </c>
      <c r="C37" s="20">
        <f>SUM(REP_EPG034_EjecucionPresupuesta!T5:T9)</f>
        <v>51672900000</v>
      </c>
      <c r="D37" s="20">
        <f>SUM(REP_EPG034_EjecucionPresupuesta!X5:X9)</f>
        <v>20944629087</v>
      </c>
      <c r="E37" s="21">
        <f>+D37/C37</f>
        <v>0.40533101658703113</v>
      </c>
      <c r="F37" s="20">
        <f>SUM(REP_EPG034_EjecucionPresupuesta!Y5:Y9)</f>
        <v>20944629087</v>
      </c>
      <c r="G37" s="21">
        <f>+F37/C37</f>
        <v>0.40533101658703113</v>
      </c>
      <c r="H37" s="73">
        <f>SUM(REP_EPG034_EjecucionPresupuesta!AA5:AA9)</f>
        <v>20944629087</v>
      </c>
      <c r="I37" s="22">
        <f>+H37/C37</f>
        <v>0.40533101658703113</v>
      </c>
    </row>
    <row r="38" spans="2:11" ht="18" customHeight="1" x14ac:dyDescent="0.3">
      <c r="B38" s="23" t="s">
        <v>191</v>
      </c>
      <c r="C38" s="24">
        <f>SUM(REP_EPG034_EjecucionPresupuesta!T10:T11)</f>
        <v>32969300000</v>
      </c>
      <c r="D38" s="24">
        <f>SUM(REP_EPG034_EjecucionPresupuesta!X10:X11)</f>
        <v>25548643692.830002</v>
      </c>
      <c r="E38" s="25">
        <f>+D38/C38</f>
        <v>0.77492223653004466</v>
      </c>
      <c r="F38" s="24">
        <f>SUM(REP_EPG034_EjecucionPresupuesta!Y10:Y11)</f>
        <v>8859814311.4099998</v>
      </c>
      <c r="G38" s="25">
        <f>+F38/C38</f>
        <v>0.26872922116666109</v>
      </c>
      <c r="H38" s="74">
        <f>SUM(REP_EPG034_EjecucionPresupuesta!AA10:AA11)</f>
        <v>8859814311.4099998</v>
      </c>
      <c r="I38" s="26">
        <f>+H38/C38</f>
        <v>0.26872922116666109</v>
      </c>
    </row>
    <row r="39" spans="2:11" ht="18" customHeight="1" x14ac:dyDescent="0.3">
      <c r="B39" s="23" t="s">
        <v>192</v>
      </c>
      <c r="C39" s="24">
        <f>SUM(REP_EPG034_EjecucionPresupuesta!T12:T19)</f>
        <v>78956700000</v>
      </c>
      <c r="D39" s="24">
        <f>SUM(REP_EPG034_EjecucionPresupuesta!X12:X19)</f>
        <v>22090746623.830002</v>
      </c>
      <c r="E39" s="25">
        <f>+D39/C39</f>
        <v>0.27978305354491767</v>
      </c>
      <c r="F39" s="24">
        <f>SUM(REP_EPG034_EjecucionPresupuesta!Y12:Y19)</f>
        <v>4736335719.8299999</v>
      </c>
      <c r="G39" s="25">
        <f>+F39/C39</f>
        <v>5.9986495380759328E-2</v>
      </c>
      <c r="H39" s="74">
        <f>SUM(REP_EPG034_EjecucionPresupuesta!AA12:AA19)</f>
        <v>4736335719.8299999</v>
      </c>
      <c r="I39" s="26">
        <f>+H39/C39</f>
        <v>5.9986495380759328E-2</v>
      </c>
    </row>
    <row r="40" spans="2:11" ht="30" customHeight="1" x14ac:dyDescent="0.25">
      <c r="B40" s="30" t="s">
        <v>194</v>
      </c>
      <c r="C40" s="34">
        <f>SUM(REP_EPG034_EjecucionPresupuesta!T20:T21)</f>
        <v>577500000</v>
      </c>
      <c r="D40" s="34">
        <f>SUM(REP_EPG034_EjecucionPresupuesta!X20:X21)</f>
        <v>115747073</v>
      </c>
      <c r="E40" s="37">
        <f>+D40/C40</f>
        <v>0.20042783203463205</v>
      </c>
      <c r="F40" s="34">
        <f>SUM(REP_EPG034_EjecucionPresupuesta!Y20:Y21)</f>
        <v>115747073</v>
      </c>
      <c r="G40" s="39">
        <f>+F40/C40</f>
        <v>0.20042783203463205</v>
      </c>
      <c r="H40" s="34">
        <f>SUM(REP_EPG034_EjecucionPresupuesta!AA20:AA21)</f>
        <v>115747073</v>
      </c>
      <c r="I40" s="38">
        <f>+H40/C40</f>
        <v>0.20042783203463205</v>
      </c>
    </row>
    <row r="41" spans="2:11" ht="30" customHeight="1" x14ac:dyDescent="0.25">
      <c r="B41" s="40" t="s">
        <v>195</v>
      </c>
      <c r="C41" s="41">
        <v>0</v>
      </c>
      <c r="D41" s="41">
        <v>0</v>
      </c>
      <c r="E41" s="42">
        <v>0</v>
      </c>
      <c r="F41" s="41">
        <v>0</v>
      </c>
      <c r="G41" s="43">
        <v>0</v>
      </c>
      <c r="H41" s="41">
        <v>0</v>
      </c>
      <c r="I41" s="43">
        <v>0</v>
      </c>
      <c r="K41" s="76"/>
    </row>
    <row r="42" spans="2:11" ht="18" customHeight="1" x14ac:dyDescent="0.25">
      <c r="B42" s="13" t="s">
        <v>196</v>
      </c>
      <c r="C42" s="14">
        <f>SUM(REP_EPG034_EjecucionPresupuesta!T22:T41)</f>
        <v>73125091530</v>
      </c>
      <c r="D42" s="14">
        <f>SUM(REP_EPG034_EjecucionPresupuesta!X22:X41)</f>
        <v>45881732119</v>
      </c>
      <c r="E42" s="15">
        <f>+D42/C42</f>
        <v>0.62744170515228348</v>
      </c>
      <c r="F42" s="14">
        <f>SUM(REP_EPG034_EjecucionPresupuesta!Y22:Y41)</f>
        <v>10428080686</v>
      </c>
      <c r="G42" s="15">
        <f>+F42/C42</f>
        <v>0.1426060531045191</v>
      </c>
      <c r="H42" s="14">
        <f>SUM(REP_EPG034_EjecucionPresupuesta!AA22:AA41)</f>
        <v>10428080686</v>
      </c>
      <c r="I42" s="15">
        <f>+H42/C42</f>
        <v>0.1426060531045191</v>
      </c>
    </row>
    <row r="43" spans="2:11" ht="6" customHeight="1" x14ac:dyDescent="0.3">
      <c r="B43" s="3"/>
      <c r="C43" s="3"/>
      <c r="D43" s="3"/>
      <c r="E43" s="5"/>
      <c r="F43" s="3"/>
      <c r="G43" s="5"/>
      <c r="H43" s="3"/>
      <c r="I43" s="5"/>
    </row>
    <row r="44" spans="2:11" ht="18" customHeight="1" x14ac:dyDescent="0.25">
      <c r="B44" s="16" t="s">
        <v>197</v>
      </c>
      <c r="C44" s="66">
        <f>+C42+C36+C41</f>
        <v>237301491530</v>
      </c>
      <c r="D44" s="17">
        <f>+D36+D41+D42</f>
        <v>114581498595.66</v>
      </c>
      <c r="E44" s="18">
        <f>+D44/C44</f>
        <v>0.48285199497439502</v>
      </c>
      <c r="F44" s="17">
        <f>+F36+F41+F42</f>
        <v>45084606877.239998</v>
      </c>
      <c r="G44" s="18">
        <f>+F44/C44</f>
        <v>0.18998872104240583</v>
      </c>
      <c r="H44" s="17">
        <f>+H36+H41+H42</f>
        <v>45084606877.239998</v>
      </c>
      <c r="I44" s="18">
        <f>+H44/C44</f>
        <v>0.18998872104240583</v>
      </c>
    </row>
    <row r="46" spans="2:11" x14ac:dyDescent="0.25">
      <c r="B46" s="75"/>
      <c r="E46" s="9"/>
    </row>
    <row r="47" spans="2:11" x14ac:dyDescent="0.25">
      <c r="E47" s="9"/>
    </row>
    <row r="48" spans="2:11" x14ac:dyDescent="0.25">
      <c r="E48" s="9"/>
    </row>
    <row r="52" spans="2:9" ht="24" x14ac:dyDescent="0.35">
      <c r="D52" s="78" t="s">
        <v>249</v>
      </c>
      <c r="E52" s="78"/>
      <c r="F52" s="78"/>
      <c r="G52" s="78"/>
      <c r="H52" s="78"/>
      <c r="I52" s="78"/>
    </row>
    <row r="56" spans="2:9" ht="16.5" x14ac:dyDescent="0.3">
      <c r="B56" s="1"/>
      <c r="C56" s="1"/>
      <c r="D56" s="1"/>
      <c r="E56" s="1"/>
      <c r="F56" s="1"/>
      <c r="G56" s="1"/>
      <c r="H56" s="1"/>
      <c r="I56" s="1"/>
    </row>
    <row r="57" spans="2:9" ht="21" customHeight="1" x14ac:dyDescent="0.25">
      <c r="B57" s="10" t="s">
        <v>183</v>
      </c>
      <c r="C57" s="10" t="s">
        <v>184</v>
      </c>
      <c r="D57" s="10" t="s">
        <v>185</v>
      </c>
      <c r="E57" s="10" t="s">
        <v>198</v>
      </c>
      <c r="F57" s="10" t="s">
        <v>187</v>
      </c>
      <c r="G57" s="10" t="s">
        <v>198</v>
      </c>
      <c r="H57" s="10" t="s">
        <v>188</v>
      </c>
      <c r="I57" s="10" t="s">
        <v>198</v>
      </c>
    </row>
    <row r="58" spans="2:9" ht="6" customHeight="1" x14ac:dyDescent="0.3">
      <c r="B58" s="3"/>
      <c r="C58" s="3"/>
      <c r="D58" s="3"/>
      <c r="E58" s="3"/>
      <c r="F58" s="3"/>
      <c r="G58" s="3"/>
      <c r="H58" s="3"/>
      <c r="I58" s="3"/>
    </row>
    <row r="59" spans="2:9" ht="18" customHeight="1" x14ac:dyDescent="0.25">
      <c r="B59" s="13" t="s">
        <v>189</v>
      </c>
      <c r="C59" s="14">
        <f>SUM(C60:C63)</f>
        <v>721531000000</v>
      </c>
      <c r="D59" s="14">
        <f>+D60+D61+D62+D63</f>
        <v>219513747134.94</v>
      </c>
      <c r="E59" s="15">
        <f>+D59/C59</f>
        <v>0.30423328607494343</v>
      </c>
      <c r="F59" s="14">
        <f>+F60+F61+F62+F63</f>
        <v>179570062606.45999</v>
      </c>
      <c r="G59" s="15">
        <f>+F59/C59</f>
        <v>0.24887366254043139</v>
      </c>
      <c r="H59" s="14">
        <f>+H60+H61+H62+H63</f>
        <v>179433785023.19</v>
      </c>
      <c r="I59" s="15">
        <f>+H59/C59</f>
        <v>0.24868478973625527</v>
      </c>
    </row>
    <row r="60" spans="2:9" ht="18" customHeight="1" x14ac:dyDescent="0.3">
      <c r="B60" s="19" t="s">
        <v>190</v>
      </c>
      <c r="C60" s="20">
        <f>SUM(REP_EPG034_EjecucionPresupuesta!T42:T49)</f>
        <v>244207900000</v>
      </c>
      <c r="D60" s="20">
        <f>SUM(REP_EPG034_EjecucionPresupuesta!X42:X49)</f>
        <v>98209757306</v>
      </c>
      <c r="E60" s="21">
        <f>+D60/C60</f>
        <v>0.4021563483654706</v>
      </c>
      <c r="F60" s="20">
        <f>SUM(REP_EPG034_EjecucionPresupuesta!Y42:Y49)</f>
        <v>98202439169</v>
      </c>
      <c r="G60" s="21">
        <f>+F60/C60</f>
        <v>0.40212638153393071</v>
      </c>
      <c r="H60" s="20">
        <f>SUM(REP_EPG034_EjecucionPresupuesta!AA42:AA49)</f>
        <v>98202439169</v>
      </c>
      <c r="I60" s="22">
        <f>+H60/C60</f>
        <v>0.40212638153393071</v>
      </c>
    </row>
    <row r="61" spans="2:9" ht="18" customHeight="1" x14ac:dyDescent="0.3">
      <c r="B61" s="23" t="s">
        <v>191</v>
      </c>
      <c r="C61" s="24">
        <f>SUM(REP_EPG034_EjecucionPresupuesta!T50:T51)</f>
        <v>135699900000</v>
      </c>
      <c r="D61" s="24">
        <f>SUM(REP_EPG034_EjecucionPresupuesta!X50:X51)</f>
        <v>77958004482.940002</v>
      </c>
      <c r="E61" s="25">
        <f>+D61/C61</f>
        <v>0.57448829721274663</v>
      </c>
      <c r="F61" s="24">
        <f>SUM(REP_EPG034_EjecucionPresupuesta!Y50:Y51)</f>
        <v>38806252695.459999</v>
      </c>
      <c r="G61" s="25">
        <f>+F61/C61</f>
        <v>0.28597112227392946</v>
      </c>
      <c r="H61" s="24">
        <f>SUM(REP_EPG034_EjecucionPresupuesta!AA50:AA51)</f>
        <v>38669975112.190002</v>
      </c>
      <c r="I61" s="26">
        <f>+H61/C61</f>
        <v>0.28496686520911219</v>
      </c>
    </row>
    <row r="62" spans="2:9" ht="18" customHeight="1" x14ac:dyDescent="0.3">
      <c r="B62" s="23" t="s">
        <v>192</v>
      </c>
      <c r="C62" s="24">
        <f>SUM(REP_EPG034_EjecucionPresupuesta!T52:T57)</f>
        <v>336461000000</v>
      </c>
      <c r="D62" s="24">
        <f>SUM(REP_EPG034_EjecucionPresupuesta!X52:X57)</f>
        <v>41860366843</v>
      </c>
      <c r="E62" s="25">
        <f>+D62/C62</f>
        <v>0.12441372653294142</v>
      </c>
      <c r="F62" s="24">
        <f>SUM(REP_EPG034_EjecucionPresupuesta!Y52:Y57)</f>
        <v>41075752239</v>
      </c>
      <c r="G62" s="25">
        <f>+F62/C62</f>
        <v>0.12208176352979989</v>
      </c>
      <c r="H62" s="24">
        <f>SUM(REP_EPG034_EjecucionPresupuesta!AA52:AA57)</f>
        <v>41075752239</v>
      </c>
      <c r="I62" s="26">
        <f>+H62/C62</f>
        <v>0.12208176352979989</v>
      </c>
    </row>
    <row r="63" spans="2:9" ht="30" customHeight="1" x14ac:dyDescent="0.25">
      <c r="B63" s="30" t="s">
        <v>194</v>
      </c>
      <c r="C63" s="34">
        <f>SUM(REP_EPG034_EjecucionPresupuesta!T58:T59)</f>
        <v>5162200000</v>
      </c>
      <c r="D63" s="34">
        <f>SUM(REP_EPG034_EjecucionPresupuesta!X58:X59)</f>
        <v>1485618503</v>
      </c>
      <c r="E63" s="37">
        <f>+D63/C63</f>
        <v>0.28778786234551162</v>
      </c>
      <c r="F63" s="34">
        <f>SUM(REP_EPG034_EjecucionPresupuesta!Y58:Y59)</f>
        <v>1485618503</v>
      </c>
      <c r="G63" s="37">
        <f>+F63/C63</f>
        <v>0.28778786234551162</v>
      </c>
      <c r="H63" s="34">
        <f>SUM(REP_EPG034_EjecucionPresupuesta!AA58:AA59)</f>
        <v>1485618503</v>
      </c>
      <c r="I63" s="38">
        <f>+H63/C63</f>
        <v>0.28778786234551162</v>
      </c>
    </row>
    <row r="64" spans="2:9" ht="30" customHeight="1" x14ac:dyDescent="0.25">
      <c r="B64" s="40" t="s">
        <v>195</v>
      </c>
      <c r="C64" s="41">
        <v>0</v>
      </c>
      <c r="D64" s="41">
        <v>0</v>
      </c>
      <c r="E64" s="42">
        <v>0</v>
      </c>
      <c r="F64" s="41">
        <v>0</v>
      </c>
      <c r="G64" s="43">
        <v>0</v>
      </c>
      <c r="H64" s="41">
        <v>0</v>
      </c>
      <c r="I64" s="44">
        <v>0</v>
      </c>
    </row>
    <row r="65" spans="2:11" ht="18" customHeight="1" x14ac:dyDescent="0.25">
      <c r="B65" s="13" t="s">
        <v>196</v>
      </c>
      <c r="C65" s="14">
        <f>SUM(REP_EPG034_EjecucionPresupuesta!T60:T69)</f>
        <v>297617170025</v>
      </c>
      <c r="D65" s="14">
        <f>SUM(REP_EPG034_EjecucionPresupuesta!X60:X69)</f>
        <v>123469396080.25999</v>
      </c>
      <c r="E65" s="15">
        <f>+D65/C65</f>
        <v>0.41485978806225626</v>
      </c>
      <c r="F65" s="14">
        <f>SUM(REP_EPG034_EjecucionPresupuesta!Y60:Y69)</f>
        <v>27052105535.93</v>
      </c>
      <c r="G65" s="15">
        <f>+F65/C65</f>
        <v>9.0895648035553889E-2</v>
      </c>
      <c r="H65" s="14">
        <f>SUM(REP_EPG034_EjecucionPresupuesta!AA60:AA69)</f>
        <v>27035310943.93</v>
      </c>
      <c r="I65" s="15">
        <f>+H65/C65</f>
        <v>9.0839217850431878E-2</v>
      </c>
      <c r="K65" s="76"/>
    </row>
    <row r="66" spans="2:11" ht="6" customHeight="1" x14ac:dyDescent="0.3">
      <c r="B66" s="3"/>
      <c r="C66" s="3"/>
      <c r="D66" s="3"/>
      <c r="E66" s="5"/>
      <c r="F66" s="3"/>
      <c r="G66" s="5"/>
      <c r="H66" s="3"/>
      <c r="I66" s="5"/>
    </row>
    <row r="67" spans="2:11" ht="18" customHeight="1" x14ac:dyDescent="0.25">
      <c r="B67" s="16" t="s">
        <v>197</v>
      </c>
      <c r="C67" s="17">
        <f>+C65+C59+C64</f>
        <v>1019148170025</v>
      </c>
      <c r="D67" s="17">
        <f>+D65+D59+D64</f>
        <v>342983143215.20001</v>
      </c>
      <c r="E67" s="18">
        <f>+D67/C67</f>
        <v>0.33653903652379275</v>
      </c>
      <c r="F67" s="17">
        <f>+F65+F59+F64</f>
        <v>206622168142.38998</v>
      </c>
      <c r="G67" s="18">
        <f>+F67/C67</f>
        <v>0.202740066871063</v>
      </c>
      <c r="H67" s="17">
        <f>+H65+H59+H64</f>
        <v>206469095967.12</v>
      </c>
      <c r="I67" s="18">
        <f>+H67/C67</f>
        <v>0.20258987067803425</v>
      </c>
    </row>
    <row r="69" spans="2:11" x14ac:dyDescent="0.25">
      <c r="B69" s="75"/>
    </row>
    <row r="71" spans="2:11" hidden="1" x14ac:dyDescent="0.25"/>
    <row r="75" spans="2:11" ht="24" x14ac:dyDescent="0.35">
      <c r="B75" s="6"/>
      <c r="C75" s="6"/>
      <c r="D75" s="78" t="s">
        <v>249</v>
      </c>
      <c r="E75" s="78"/>
      <c r="F75" s="78"/>
      <c r="G75" s="78"/>
      <c r="H75" s="78"/>
      <c r="I75" s="78"/>
    </row>
    <row r="79" spans="2:11" ht="18" customHeight="1" x14ac:dyDescent="0.25">
      <c r="B79" s="7" t="s">
        <v>183</v>
      </c>
      <c r="C79" s="7" t="s">
        <v>184</v>
      </c>
      <c r="D79" s="7" t="s">
        <v>185</v>
      </c>
      <c r="E79" s="7" t="s">
        <v>186</v>
      </c>
      <c r="F79" s="7" t="s">
        <v>187</v>
      </c>
      <c r="G79" s="7" t="s">
        <v>186</v>
      </c>
      <c r="H79" s="7" t="s">
        <v>188</v>
      </c>
      <c r="I79" s="7" t="s">
        <v>186</v>
      </c>
    </row>
    <row r="80" spans="2:11" ht="6" customHeight="1" x14ac:dyDescent="0.3">
      <c r="B80" s="8"/>
      <c r="C80" s="8"/>
      <c r="D80" s="8"/>
      <c r="E80" s="8"/>
      <c r="F80" s="8"/>
      <c r="G80" s="8"/>
      <c r="H80" s="8"/>
      <c r="I80" s="8"/>
    </row>
    <row r="81" spans="2:11" ht="18" customHeight="1" x14ac:dyDescent="0.25">
      <c r="B81" s="13" t="s">
        <v>189</v>
      </c>
      <c r="C81" s="14">
        <f>SUM(C82:C86)</f>
        <v>2162793720000</v>
      </c>
      <c r="D81" s="14">
        <f>+D82+D83+D84+D85+D86</f>
        <v>1016263319030.36</v>
      </c>
      <c r="E81" s="15">
        <f t="shared" ref="E81" si="7">+D81/C81</f>
        <v>0.46988453389367157</v>
      </c>
      <c r="F81" s="14">
        <f>+F82+F83+F84+F85+F86</f>
        <v>877853586132.02014</v>
      </c>
      <c r="G81" s="15">
        <f t="shared" ref="G81" si="8">+F81/C81</f>
        <v>0.40588872531589382</v>
      </c>
      <c r="H81" s="14">
        <f>+H82+H83+H84+H85+H86</f>
        <v>833990309204.20996</v>
      </c>
      <c r="I81" s="15">
        <f t="shared" ref="I81" si="9">+H81/C81</f>
        <v>0.38560788367935983</v>
      </c>
    </row>
    <row r="82" spans="2:11" ht="18" customHeight="1" x14ac:dyDescent="0.3">
      <c r="B82" s="19" t="s">
        <v>190</v>
      </c>
      <c r="C82" s="20">
        <f>SUM(REP_EPG034_EjecucionPresupuesta!T70:T73)</f>
        <v>1633479500000</v>
      </c>
      <c r="D82" s="20">
        <f>SUM(REP_EPG034_EjecucionPresupuesta!X70:X73)</f>
        <v>675618607178.32007</v>
      </c>
      <c r="E82" s="21">
        <f>+D82/C82</f>
        <v>0.41360703160236789</v>
      </c>
      <c r="F82" s="20">
        <f>SUM(REP_EPG034_EjecucionPresupuesta!Y70:Y73)</f>
        <v>674629647934.32007</v>
      </c>
      <c r="G82" s="21">
        <f>+F82/C82</f>
        <v>0.41300160053084234</v>
      </c>
      <c r="H82" s="20">
        <f>SUM(REP_EPG034_EjecucionPresupuesta!AA70:AA73)</f>
        <v>639922200724.12</v>
      </c>
      <c r="I82" s="22">
        <f>+H82/C82</f>
        <v>0.39175404449466306</v>
      </c>
    </row>
    <row r="83" spans="2:11" ht="18" customHeight="1" x14ac:dyDescent="0.3">
      <c r="B83" s="23" t="s">
        <v>191</v>
      </c>
      <c r="C83" s="24">
        <f>SUM(REP_EPG034_EjecucionPresupuesta!T74:T76)</f>
        <v>275759547000</v>
      </c>
      <c r="D83" s="24">
        <f>SUM(REP_EPG034_EjecucionPresupuesta!X74:X76)</f>
        <v>164830904413.73999</v>
      </c>
      <c r="E83" s="25">
        <f>+D83/C83</f>
        <v>0.59773417169756227</v>
      </c>
      <c r="F83" s="24">
        <f>SUM(REP_EPG034_EjecucionPresupuesta!Y74:Y76)</f>
        <v>105400645937.82001</v>
      </c>
      <c r="G83" s="25">
        <f>+F83/C83</f>
        <v>0.3822193903510438</v>
      </c>
      <c r="H83" s="24">
        <f>SUM(REP_EPG034_EjecucionPresupuesta!AA74:AA76)</f>
        <v>105355516631.82001</v>
      </c>
      <c r="I83" s="26">
        <f>+H83/C83</f>
        <v>0.38205573579586716</v>
      </c>
    </row>
    <row r="84" spans="2:11" ht="18" customHeight="1" x14ac:dyDescent="0.25">
      <c r="B84" s="23" t="s">
        <v>192</v>
      </c>
      <c r="C84" s="34">
        <f>SUM(REP_EPG034_EjecucionPresupuesta!T77:T83)</f>
        <v>133981509000</v>
      </c>
      <c r="D84" s="34">
        <f>SUM(REP_EPG034_EjecucionPresupuesta!X77:X83)</f>
        <v>89349829485.959991</v>
      </c>
      <c r="E84" s="37">
        <f>+D84/C84</f>
        <v>0.66688179699453898</v>
      </c>
      <c r="F84" s="34">
        <f>SUM(REP_EPG034_EjecucionPresupuesta!Y77:Y83)</f>
        <v>43139339177.929993</v>
      </c>
      <c r="G84" s="37">
        <f>+F84/C84</f>
        <v>0.32197979780874086</v>
      </c>
      <c r="H84" s="34">
        <f>SUM(REP_EPG034_EjecucionPresupuesta!AA77:AA83)</f>
        <v>40314689472.379997</v>
      </c>
      <c r="I84" s="38">
        <f>+H84/C84</f>
        <v>0.30089741318244145</v>
      </c>
    </row>
    <row r="85" spans="2:11" ht="37.5" customHeight="1" x14ac:dyDescent="0.25">
      <c r="B85" s="27" t="s">
        <v>199</v>
      </c>
      <c r="C85" s="34">
        <f>SUM(REP_EPG034_EjecucionPresupuesta!T84:T84)</f>
        <v>103317712000</v>
      </c>
      <c r="D85" s="34">
        <f>SUM(REP_EPG034_EjecucionPresupuesta!X84:X84)</f>
        <v>74856307272.449997</v>
      </c>
      <c r="E85" s="37">
        <f>+D85/C85</f>
        <v>0.72452540637417517</v>
      </c>
      <c r="F85" s="34">
        <f>SUM(REP_EPG034_EjecucionPresupuesta!Y84:Y84)</f>
        <v>43284321764.059998</v>
      </c>
      <c r="G85" s="37">
        <f>+F85/C85</f>
        <v>0.41894386670177131</v>
      </c>
      <c r="H85" s="34">
        <f>SUM(REP_EPG034_EjecucionPresupuesta!AA84:AA84)</f>
        <v>36998271058</v>
      </c>
      <c r="I85" s="38">
        <f>+H85/C85</f>
        <v>0.35810192020125264</v>
      </c>
    </row>
    <row r="86" spans="2:11" ht="30" customHeight="1" x14ac:dyDescent="0.25">
      <c r="B86" s="30" t="s">
        <v>194</v>
      </c>
      <c r="C86" s="34">
        <f>SUM(REP_EPG034_EjecucionPresupuesta!T85:T89)</f>
        <v>16255452000</v>
      </c>
      <c r="D86" s="34">
        <f>SUM(REP_EPG034_EjecucionPresupuesta!X85:X89)</f>
        <v>11607670679.889999</v>
      </c>
      <c r="E86" s="37">
        <f>+D86/C86</f>
        <v>0.71407861681668394</v>
      </c>
      <c r="F86" s="34">
        <f>SUM(REP_EPG034_EjecucionPresupuesta!Y85:Y89)</f>
        <v>11399631317.889999</v>
      </c>
      <c r="G86" s="37">
        <f>+F86/C86</f>
        <v>0.70128048841028845</v>
      </c>
      <c r="H86" s="34">
        <f>SUM(REP_EPG034_EjecucionPresupuesta!AA85:AA89)</f>
        <v>11399631317.889999</v>
      </c>
      <c r="I86" s="38">
        <f>+H86/C86</f>
        <v>0.70128048841028845</v>
      </c>
    </row>
    <row r="87" spans="2:11" ht="25.5" customHeight="1" x14ac:dyDescent="0.25">
      <c r="B87" s="40" t="s">
        <v>195</v>
      </c>
      <c r="C87" s="41">
        <v>0</v>
      </c>
      <c r="D87" s="41">
        <v>0</v>
      </c>
      <c r="E87" s="42">
        <v>0</v>
      </c>
      <c r="F87" s="41">
        <v>0</v>
      </c>
      <c r="G87" s="42">
        <v>0</v>
      </c>
      <c r="H87" s="41">
        <v>0</v>
      </c>
      <c r="I87" s="44">
        <v>0</v>
      </c>
    </row>
    <row r="88" spans="2:11" ht="23.25" customHeight="1" x14ac:dyDescent="0.25">
      <c r="B88" s="13" t="s">
        <v>196</v>
      </c>
      <c r="C88" s="14">
        <f>SUM(REP_EPG034_EjecucionPresupuesta!T90:T92)</f>
        <v>6432700000</v>
      </c>
      <c r="D88" s="14">
        <f>SUM(REP_EPG034_EjecucionPresupuesta!X90:X92)</f>
        <v>0</v>
      </c>
      <c r="E88" s="15">
        <f>+D88/C88</f>
        <v>0</v>
      </c>
      <c r="F88" s="14">
        <f>SUM(REP_EPG034_EjecucionPresupuesta!Y90:Y92)</f>
        <v>0</v>
      </c>
      <c r="G88" s="15">
        <f>+F88/C88</f>
        <v>0</v>
      </c>
      <c r="H88" s="14">
        <f>SUM(REP_EPG034_EjecucionPresupuesta!AA90:AA92)</f>
        <v>0</v>
      </c>
      <c r="I88" s="15">
        <f>+H88/C88</f>
        <v>0</v>
      </c>
      <c r="K88" s="76"/>
    </row>
    <row r="89" spans="2:11" ht="6" customHeight="1" x14ac:dyDescent="0.3">
      <c r="B89" s="3"/>
      <c r="C89" s="3"/>
      <c r="D89" s="3"/>
      <c r="E89" s="5"/>
      <c r="F89" s="3"/>
      <c r="G89" s="5"/>
      <c r="H89" s="3"/>
      <c r="I89" s="5"/>
    </row>
    <row r="90" spans="2:11" ht="18" customHeight="1" x14ac:dyDescent="0.25">
      <c r="B90" s="16" t="s">
        <v>197</v>
      </c>
      <c r="C90" s="66">
        <f>+C88+C81+C87</f>
        <v>2169226420000</v>
      </c>
      <c r="D90" s="17">
        <f>+D88+D81+D87</f>
        <v>1016263319030.36</v>
      </c>
      <c r="E90" s="18">
        <f>+D90/C90</f>
        <v>0.46849112183981234</v>
      </c>
      <c r="F90" s="17">
        <f>+F88+F81+F87</f>
        <v>877853586132.02014</v>
      </c>
      <c r="G90" s="18">
        <f>+F90/C90</f>
        <v>0.40468508867415515</v>
      </c>
      <c r="H90" s="17">
        <f>+H88+H81+H87</f>
        <v>833990309204.20996</v>
      </c>
      <c r="I90" s="18">
        <f>+H90/C90</f>
        <v>0.38446438855571841</v>
      </c>
    </row>
    <row r="92" spans="2:11" x14ac:dyDescent="0.25">
      <c r="B92" s="75"/>
    </row>
    <row r="93" spans="2:11" x14ac:dyDescent="0.25">
      <c r="H93" s="12"/>
    </row>
    <row r="96" spans="2:11" ht="24" x14ac:dyDescent="0.35">
      <c r="D96" s="78" t="s">
        <v>249</v>
      </c>
      <c r="E96" s="78"/>
      <c r="F96" s="78"/>
      <c r="G96" s="78"/>
      <c r="H96" s="78"/>
      <c r="I96" s="78"/>
    </row>
    <row r="100" spans="2:11" ht="16.5" x14ac:dyDescent="0.3">
      <c r="B100" s="1"/>
      <c r="C100" s="1"/>
      <c r="D100" s="1"/>
      <c r="E100" s="1"/>
      <c r="F100" s="1"/>
      <c r="G100" s="1"/>
      <c r="H100" s="1"/>
      <c r="I100" s="1"/>
    </row>
    <row r="101" spans="2:11" ht="23.25" customHeight="1" x14ac:dyDescent="0.25">
      <c r="B101" s="10" t="s">
        <v>183</v>
      </c>
      <c r="C101" s="7" t="s">
        <v>184</v>
      </c>
      <c r="D101" s="7" t="s">
        <v>185</v>
      </c>
      <c r="E101" s="7" t="s">
        <v>186</v>
      </c>
      <c r="F101" s="7" t="s">
        <v>187</v>
      </c>
      <c r="G101" s="7" t="s">
        <v>186</v>
      </c>
      <c r="H101" s="7" t="s">
        <v>188</v>
      </c>
      <c r="I101" s="7" t="s">
        <v>186</v>
      </c>
    </row>
    <row r="102" spans="2:11" ht="6" customHeight="1" x14ac:dyDescent="0.3">
      <c r="B102" s="3"/>
      <c r="C102" s="3"/>
      <c r="D102" s="3"/>
      <c r="E102" s="3"/>
      <c r="F102" s="3"/>
      <c r="G102" s="3"/>
      <c r="H102" s="3"/>
      <c r="I102" s="3"/>
    </row>
    <row r="103" spans="2:11" ht="18" customHeight="1" x14ac:dyDescent="0.25">
      <c r="B103" s="13" t="s">
        <v>189</v>
      </c>
      <c r="C103" s="14">
        <f>SUM(C104:C107)</f>
        <v>195491745544</v>
      </c>
      <c r="D103" s="14">
        <f>SUM(D104:D107)</f>
        <v>72866149004.020004</v>
      </c>
      <c r="E103" s="15">
        <f t="shared" ref="E103" si="10">+D103/C103</f>
        <v>0.37273261232208788</v>
      </c>
      <c r="F103" s="14">
        <f>SUM(F104:F107)</f>
        <v>45481133713.880005</v>
      </c>
      <c r="G103" s="15">
        <f t="shared" ref="G103:G108" si="11">+F103/C103</f>
        <v>0.23264989315696405</v>
      </c>
      <c r="H103" s="14">
        <f>SUM(H104:H107)</f>
        <v>45481133713.880005</v>
      </c>
      <c r="I103" s="15">
        <f t="shared" ref="I103:I108" si="12">+H103/C103</f>
        <v>0.23264989315696405</v>
      </c>
    </row>
    <row r="104" spans="2:11" ht="18" customHeight="1" x14ac:dyDescent="0.3">
      <c r="B104" s="19" t="s">
        <v>190</v>
      </c>
      <c r="C104" s="20">
        <f>SUM(REP_EPG034_EjecucionPresupuesta!T93:T96)</f>
        <v>66681300000</v>
      </c>
      <c r="D104" s="20">
        <f>SUM(REP_EPG034_EjecucionPresupuesta!X93:X96)</f>
        <v>22887389254.650002</v>
      </c>
      <c r="E104" s="21">
        <f>+D104/C104</f>
        <v>0.34323549862780123</v>
      </c>
      <c r="F104" s="20">
        <f>SUM(REP_EPG034_EjecucionPresupuesta!Y93:Y96)</f>
        <v>22874925139.650002</v>
      </c>
      <c r="G104" s="21">
        <f t="shared" si="11"/>
        <v>0.34304857793189397</v>
      </c>
      <c r="H104" s="20">
        <f>SUM(REP_EPG034_EjecucionPresupuesta!AA93:AA96)</f>
        <v>22874925139.650002</v>
      </c>
      <c r="I104" s="22">
        <f t="shared" si="12"/>
        <v>0.34304857793189397</v>
      </c>
    </row>
    <row r="105" spans="2:11" ht="18" customHeight="1" x14ac:dyDescent="0.3">
      <c r="B105" s="23" t="s">
        <v>191</v>
      </c>
      <c r="C105" s="24">
        <f>SUM(REP_EPG034_EjecucionPresupuesta!T97)</f>
        <v>18832000000</v>
      </c>
      <c r="D105" s="24">
        <f>SUM(REP_EPG034_EjecucionPresupuesta!X97)</f>
        <v>15041010452.219999</v>
      </c>
      <c r="E105" s="25">
        <f>+D105/C105</f>
        <v>0.79869426785365327</v>
      </c>
      <c r="F105" s="24">
        <f>SUM(REP_EPG034_EjecucionPresupuesta!Y97)</f>
        <v>6934010736.7200003</v>
      </c>
      <c r="G105" s="25">
        <f t="shared" si="11"/>
        <v>0.3682036287553101</v>
      </c>
      <c r="H105" s="24">
        <f>SUM(REP_EPG034_EjecucionPresupuesta!AA97)</f>
        <v>6934010736.7200003</v>
      </c>
      <c r="I105" s="26">
        <f t="shared" si="12"/>
        <v>0.3682036287553101</v>
      </c>
    </row>
    <row r="106" spans="2:11" ht="18" customHeight="1" x14ac:dyDescent="0.3">
      <c r="B106" s="23" t="s">
        <v>192</v>
      </c>
      <c r="C106" s="24">
        <f>SUM(REP_EPG034_EjecucionPresupuesta!T98:T101)</f>
        <v>109679345544</v>
      </c>
      <c r="D106" s="24">
        <f>SUM(REP_EPG034_EjecucionPresupuesta!X98:X101)</f>
        <v>34937749297.150002</v>
      </c>
      <c r="E106" s="25">
        <f>+D106/C106</f>
        <v>0.31854447274335757</v>
      </c>
      <c r="F106" s="24">
        <f>SUM(REP_EPG034_EjecucionPresupuesta!Y98:Y101)</f>
        <v>15672197837.509998</v>
      </c>
      <c r="G106" s="25">
        <f t="shared" si="11"/>
        <v>0.14289105902097848</v>
      </c>
      <c r="H106" s="24">
        <f>SUM(REP_EPG034_EjecucionPresupuesta!AA98:AA101)</f>
        <v>15672197837.509998</v>
      </c>
      <c r="I106" s="26">
        <f t="shared" si="12"/>
        <v>0.14289105902097848</v>
      </c>
    </row>
    <row r="107" spans="2:11" ht="30" customHeight="1" x14ac:dyDescent="0.25">
      <c r="B107" s="30" t="s">
        <v>194</v>
      </c>
      <c r="C107" s="34">
        <f>SUM(REP_EPG034_EjecucionPresupuesta!T102:T102)</f>
        <v>299100000</v>
      </c>
      <c r="D107" s="34">
        <f>SUM(REP_EPG034_EjecucionPresupuesta!X102:X102)</f>
        <v>0</v>
      </c>
      <c r="E107" s="35">
        <f>+D107/C107</f>
        <v>0</v>
      </c>
      <c r="F107" s="34">
        <f>SUM(REP_EPG034_EjecucionPresupuesta!Y102:Y102)</f>
        <v>0</v>
      </c>
      <c r="G107" s="35">
        <f t="shared" si="11"/>
        <v>0</v>
      </c>
      <c r="H107" s="34">
        <f>SUM(REP_EPG034_EjecucionPresupuesta!AA102:AA102)</f>
        <v>0</v>
      </c>
      <c r="I107" s="36">
        <f t="shared" si="12"/>
        <v>0</v>
      </c>
      <c r="K107" s="76"/>
    </row>
    <row r="108" spans="2:11" ht="18" customHeight="1" x14ac:dyDescent="0.25">
      <c r="B108" s="13" t="s">
        <v>196</v>
      </c>
      <c r="C108" s="14">
        <f>SUM(REP_EPG034_EjecucionPresupuesta!T103:T104)</f>
        <v>12266327000</v>
      </c>
      <c r="D108" s="14">
        <f>SUM(REP_EPG034_EjecucionPresupuesta!X103:X104)</f>
        <v>8357556295</v>
      </c>
      <c r="E108" s="15">
        <f>+D108/C108</f>
        <v>0.68134139054013476</v>
      </c>
      <c r="F108" s="14">
        <f>SUM(REP_EPG034_EjecucionPresupuesta!Y103:Y104)</f>
        <v>1961027798</v>
      </c>
      <c r="G108" s="15">
        <f t="shared" si="11"/>
        <v>0.15987082343394238</v>
      </c>
      <c r="H108" s="14">
        <f>SUM(REP_EPG034_EjecucionPresupuesta!AA103:AA104)</f>
        <v>1961027798</v>
      </c>
      <c r="I108" s="15">
        <f t="shared" si="12"/>
        <v>0.15987082343394238</v>
      </c>
    </row>
    <row r="109" spans="2:11" ht="6" customHeight="1" x14ac:dyDescent="0.3">
      <c r="B109" s="3"/>
      <c r="C109" s="3"/>
      <c r="D109" s="3"/>
      <c r="E109" s="5"/>
      <c r="F109" s="3"/>
      <c r="G109" s="5"/>
      <c r="H109" s="3"/>
      <c r="I109" s="5"/>
    </row>
    <row r="110" spans="2:11" ht="18" customHeight="1" x14ac:dyDescent="0.25">
      <c r="B110" s="16" t="s">
        <v>197</v>
      </c>
      <c r="C110" s="66">
        <f>+C103+C108</f>
        <v>207758072544</v>
      </c>
      <c r="D110" s="17">
        <f>+D103+D108</f>
        <v>81223705299.020004</v>
      </c>
      <c r="E110" s="18">
        <f>+D110/C110</f>
        <v>0.39095330595068961</v>
      </c>
      <c r="F110" s="17">
        <f>+F103+F108</f>
        <v>47442161511.880005</v>
      </c>
      <c r="G110" s="18">
        <f>+F110/C110</f>
        <v>0.22835291515246647</v>
      </c>
      <c r="H110" s="17">
        <f>+H103+H108</f>
        <v>47442161511.880005</v>
      </c>
      <c r="I110" s="18">
        <f>+H110/C110</f>
        <v>0.22835291515246647</v>
      </c>
    </row>
    <row r="112" spans="2:11" x14ac:dyDescent="0.25">
      <c r="B112" s="75"/>
    </row>
    <row r="116" spans="2:9" ht="24" x14ac:dyDescent="0.35">
      <c r="D116" s="78" t="s">
        <v>249</v>
      </c>
      <c r="E116" s="78"/>
      <c r="F116" s="78"/>
      <c r="G116" s="78"/>
      <c r="H116" s="78"/>
      <c r="I116" s="78"/>
    </row>
    <row r="120" spans="2:9" ht="16.5" x14ac:dyDescent="0.3">
      <c r="B120" s="1"/>
      <c r="C120" s="1"/>
      <c r="D120" s="1"/>
      <c r="E120" s="1"/>
      <c r="F120" s="1"/>
      <c r="G120" s="1"/>
      <c r="H120" s="1"/>
      <c r="I120" s="1"/>
    </row>
    <row r="121" spans="2:9" ht="18" customHeight="1" x14ac:dyDescent="0.25">
      <c r="B121" s="10" t="s">
        <v>183</v>
      </c>
      <c r="C121" s="7" t="s">
        <v>184</v>
      </c>
      <c r="D121" s="7" t="s">
        <v>185</v>
      </c>
      <c r="E121" s="7" t="s">
        <v>186</v>
      </c>
      <c r="F121" s="7" t="s">
        <v>187</v>
      </c>
      <c r="G121" s="7" t="s">
        <v>186</v>
      </c>
      <c r="H121" s="7" t="s">
        <v>188</v>
      </c>
      <c r="I121" s="7" t="s">
        <v>186</v>
      </c>
    </row>
    <row r="122" spans="2:9" ht="6" customHeight="1" x14ac:dyDescent="0.3">
      <c r="B122" s="3"/>
      <c r="C122" s="3"/>
      <c r="D122" s="3"/>
      <c r="E122" s="3"/>
      <c r="F122" s="3"/>
      <c r="G122" s="3"/>
      <c r="H122" s="3"/>
      <c r="I122" s="3"/>
    </row>
    <row r="123" spans="2:9" ht="18" customHeight="1" x14ac:dyDescent="0.25">
      <c r="B123" s="13" t="s">
        <v>189</v>
      </c>
      <c r="C123" s="14">
        <f>SUM(C124:C127)</f>
        <v>1521986600000</v>
      </c>
      <c r="D123" s="14">
        <f>+D124+D125+D126+D127</f>
        <v>1224293186511.6201</v>
      </c>
      <c r="E123" s="15">
        <f t="shared" ref="E123" si="13">+D123/C123</f>
        <v>0.80440470797286923</v>
      </c>
      <c r="F123" s="14">
        <f>+F124+F125+F126+F127</f>
        <v>394844987326.83997</v>
      </c>
      <c r="G123" s="15">
        <f t="shared" ref="G123:G126" si="14">+F123/C123</f>
        <v>0.25942737427966839</v>
      </c>
      <c r="H123" s="14">
        <f>+H124+H125+H126+H127</f>
        <v>394844987326.83997</v>
      </c>
      <c r="I123" s="15">
        <f t="shared" ref="I123:I126" si="15">+H123/C123</f>
        <v>0.25942737427966839</v>
      </c>
    </row>
    <row r="124" spans="2:9" ht="18" customHeight="1" x14ac:dyDescent="0.3">
      <c r="B124" s="19" t="s">
        <v>190</v>
      </c>
      <c r="C124" s="20">
        <f>SUM(REP_EPG034_EjecucionPresupuesta!T105:T107)</f>
        <v>40191800000</v>
      </c>
      <c r="D124" s="20">
        <f>SUM(REP_EPG034_EjecucionPresupuesta!X105:X107)</f>
        <v>11680336942</v>
      </c>
      <c r="E124" s="21">
        <f>+D124/C124</f>
        <v>0.29061492498469838</v>
      </c>
      <c r="F124" s="20">
        <f>SUM(REP_EPG034_EjecucionPresupuesta!Y105:Y107)</f>
        <v>11679054909</v>
      </c>
      <c r="G124" s="21">
        <f t="shared" si="14"/>
        <v>0.2905830271100075</v>
      </c>
      <c r="H124" s="20">
        <f>SUM(REP_EPG034_EjecucionPresupuesta!AA105:AA107)</f>
        <v>11679054909</v>
      </c>
      <c r="I124" s="22">
        <f t="shared" si="15"/>
        <v>0.2905830271100075</v>
      </c>
    </row>
    <row r="125" spans="2:9" ht="18" customHeight="1" x14ac:dyDescent="0.3">
      <c r="B125" s="23" t="s">
        <v>191</v>
      </c>
      <c r="C125" s="20">
        <f>SUM(REP_EPG034_EjecucionPresupuesta!T108)</f>
        <v>127526800000</v>
      </c>
      <c r="D125" s="20">
        <f>SUM(REP_EPG034_EjecucionPresupuesta!X108)</f>
        <v>69804809394.039993</v>
      </c>
      <c r="E125" s="21">
        <f>+D125/C125</f>
        <v>0.54737364533603916</v>
      </c>
      <c r="F125" s="20">
        <f>SUM(REP_EPG034_EjecucionPresupuesta!Y108)</f>
        <v>31441871511.84</v>
      </c>
      <c r="G125" s="21">
        <f t="shared" si="14"/>
        <v>0.24655108974615531</v>
      </c>
      <c r="H125" s="20">
        <f>SUM(REP_EPG034_EjecucionPresupuesta!AA108)</f>
        <v>31441871511.84</v>
      </c>
      <c r="I125" s="22">
        <f t="shared" si="15"/>
        <v>0.24655108974615531</v>
      </c>
    </row>
    <row r="126" spans="2:9" ht="18" customHeight="1" x14ac:dyDescent="0.3">
      <c r="B126" s="23" t="s">
        <v>192</v>
      </c>
      <c r="C126" s="20">
        <f>SUM(REP_EPG034_EjecucionPresupuesta!T109:T114)</f>
        <v>1350518900000</v>
      </c>
      <c r="D126" s="20">
        <f>SUM(REP_EPG034_EjecucionPresupuesta!X109:X114)</f>
        <v>1142808040175.5801</v>
      </c>
      <c r="E126" s="21">
        <f>+D126/C126</f>
        <v>0.84619922029642092</v>
      </c>
      <c r="F126" s="20">
        <f>SUM(REP_EPG034_EjecucionPresupuesta!Y109:Y114)</f>
        <v>351724060906</v>
      </c>
      <c r="G126" s="21">
        <f t="shared" si="14"/>
        <v>0.26043623743880961</v>
      </c>
      <c r="H126" s="20">
        <f>SUM(REP_EPG034_EjecucionPresupuesta!AA109:AA114)</f>
        <v>351724060906</v>
      </c>
      <c r="I126" s="22">
        <f t="shared" si="15"/>
        <v>0.26043623743880961</v>
      </c>
    </row>
    <row r="127" spans="2:9" ht="30" customHeight="1" x14ac:dyDescent="0.25">
      <c r="B127" s="30" t="s">
        <v>194</v>
      </c>
      <c r="C127" s="57">
        <f>SUM(REP_EPG034_EjecucionPresupuesta!T115:T116)</f>
        <v>3749100000</v>
      </c>
      <c r="D127" s="57">
        <f>SUM(REP_EPG034_EjecucionPresupuesta!X115:X116)</f>
        <v>0</v>
      </c>
      <c r="E127" s="58">
        <f>+D127/C127</f>
        <v>0</v>
      </c>
      <c r="F127" s="57">
        <f>SUM(REP_EPG034_EjecucionPresupuesta!Y115:Y116)</f>
        <v>0</v>
      </c>
      <c r="G127" s="58">
        <f>+F127/C127</f>
        <v>0</v>
      </c>
      <c r="H127" s="57">
        <f>SUM(REP_EPG034_EjecucionPresupuesta!AA115:AA116)</f>
        <v>0</v>
      </c>
      <c r="I127" s="59">
        <f>+H127/C127</f>
        <v>0</v>
      </c>
    </row>
    <row r="128" spans="2:9" ht="18" customHeight="1" x14ac:dyDescent="0.25">
      <c r="B128" s="13" t="s">
        <v>196</v>
      </c>
      <c r="C128" s="14">
        <f>SUM(REP_EPG034_EjecucionPresupuesta!T117:T119)</f>
        <v>417850199304</v>
      </c>
      <c r="D128" s="14">
        <f>SUM(REP_EPG034_EjecucionPresupuesta!X117:X119)</f>
        <v>271430905778.44</v>
      </c>
      <c r="E128" s="15">
        <f>+D128/C128</f>
        <v>0.64958903030453008</v>
      </c>
      <c r="F128" s="14">
        <f>SUM(REP_EPG034_EjecucionPresupuesta!Y117:Y119)</f>
        <v>55061135933.829994</v>
      </c>
      <c r="G128" s="15">
        <f>+F128/C128</f>
        <v>0.13177242951072801</v>
      </c>
      <c r="H128" s="14">
        <f>SUM(REP_EPG034_EjecucionPresupuesta!AA117:AA119)</f>
        <v>55061135933.829994</v>
      </c>
      <c r="I128" s="15">
        <f>+H128/C128</f>
        <v>0.13177242951072801</v>
      </c>
    </row>
    <row r="129" spans="2:9" ht="8.25" customHeight="1" x14ac:dyDescent="0.25">
      <c r="B129" s="31"/>
      <c r="C129" s="32"/>
      <c r="D129" s="32"/>
      <c r="E129" s="33"/>
      <c r="F129" s="32"/>
      <c r="G129" s="33"/>
      <c r="H129" s="32"/>
      <c r="I129" s="33"/>
    </row>
    <row r="130" spans="2:9" ht="18.75" customHeight="1" x14ac:dyDescent="0.25">
      <c r="B130" s="16" t="s">
        <v>197</v>
      </c>
      <c r="C130" s="17">
        <f>+C123+C128</f>
        <v>1939836799304</v>
      </c>
      <c r="D130" s="17">
        <f>+D123+D128</f>
        <v>1495724092290.0601</v>
      </c>
      <c r="E130" s="18">
        <f>+D130/C130</f>
        <v>0.77105666457441957</v>
      </c>
      <c r="F130" s="17">
        <f>+F123+F128</f>
        <v>449906123260.66998</v>
      </c>
      <c r="G130" s="18">
        <f>+F130/C130</f>
        <v>0.23192988370057377</v>
      </c>
      <c r="H130" s="17">
        <f>+H123+H128</f>
        <v>449906123260.66998</v>
      </c>
      <c r="I130" s="18">
        <f>+H130/C130</f>
        <v>0.23192988370057377</v>
      </c>
    </row>
  </sheetData>
  <mergeCells count="7">
    <mergeCell ref="D116:I116"/>
    <mergeCell ref="D6:I6"/>
    <mergeCell ref="D30:I30"/>
    <mergeCell ref="D52:I52"/>
    <mergeCell ref="D75:I75"/>
    <mergeCell ref="D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 H43 C68:I74 C66:F66 H66:I66 D81 F81 H81:I81 C89:I89 C93:I95 C103:D103 F103 C109:I109 C114:I115 C129:I129 D123 F123 H103:I103 H123:I123 C53:I58 C52 C76:I80 C75 C97:I102 C96 C117:I122 C116 C91 E91:I91 C111:I111 D92:I9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2025</Anio>
    <_dlc_DocId xmlns="81cc8fc0-8d1e-4295-8f37-5d076116407c">2TV4CCKVFCYA-94321226-200</_dlc_DocId>
    <_dlc_DocIdUrl xmlns="81cc8fc0-8d1e-4295-8f37-5d076116407c">
      <Url>https://www.minjusticia.gov.co/ministerio/_layouts/15/DocIdRedir.aspx?ID=2TV4CCKVFCYA-94321226-200</Url>
      <Description>2TV4CCKVFCYA-94321226-200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79A6AD-4F0D-47CC-8CF2-627AA3428A11}">
  <ds:schemaRefs>
    <ds:schemaRef ds:uri="http://schemas.microsoft.com/office/2006/metadata/properties"/>
    <ds:schemaRef ds:uri="http://schemas.microsoft.com/office/infopath/2007/PartnerControls"/>
    <ds:schemaRef ds:uri="92e8ca07-96c7-4cff-8236-e170392099ed"/>
    <ds:schemaRef ds:uri="484c3a85-4dde-40e4-b89c-53b88490b6dc"/>
  </ds:schemaRefs>
</ds:datastoreItem>
</file>

<file path=customXml/itemProps3.xml><?xml version="1.0" encoding="utf-8"?>
<ds:datastoreItem xmlns:ds="http://schemas.openxmlformats.org/officeDocument/2006/customXml" ds:itemID="{E00F7AEE-1BB7-4681-AE26-AB49CF966ED6}"/>
</file>

<file path=customXml/itemProps4.xml><?xml version="1.0" encoding="utf-8"?>
<ds:datastoreItem xmlns:ds="http://schemas.openxmlformats.org/officeDocument/2006/customXml" ds:itemID="{5E0FA68B-2064-48B2-8A91-7226801424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Ejecucion-Presupuestal-Sector-Justicia-junio</dc:title>
  <dc:subject/>
  <dc:creator>BELKIS YORGETH RONCANCIO ENCISO</dc:creator>
  <cp:keywords/>
  <dc:description/>
  <cp:lastModifiedBy>JENNY ADRIANA RODRIGUEZ FRANCO</cp:lastModifiedBy>
  <cp:revision/>
  <dcterms:created xsi:type="dcterms:W3CDTF">2018-02-21T20:39:46Z</dcterms:created>
  <dcterms:modified xsi:type="dcterms:W3CDTF">2025-07-02T23:22:05Z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91c6f19b-bc8c-4f45-adad-8b48217849d7</vt:lpwstr>
  </property>
  <property fmtid="{D5CDD505-2E9C-101B-9397-08002B2CF9AE}" pid="4" name="MediaServiceImageTags">
    <vt:lpwstr/>
  </property>
</Properties>
</file>