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Febrero/"/>
    </mc:Choice>
  </mc:AlternateContent>
  <xr:revisionPtr revIDLastSave="10" documentId="8_{A1DC9F2F-461D-4468-8A9E-8C91A18AB0CB}" xr6:coauthVersionLast="47" xr6:coauthVersionMax="47" xr10:uidLastSave="{A44B435D-093C-4D5E-86A8-6D2678704D0C}"/>
  <bookViews>
    <workbookView xWindow="-120" yWindow="-120" windowWidth="20730" windowHeight="11160" firstSheet="1" activeTab="1" xr2:uid="{00000000-000D-0000-FFFF-FFFF00000000}"/>
  </bookViews>
  <sheets>
    <sheet name="REP_EPG034_EjecucionPresupu" sheetId="5" state="hidden" r:id="rId1"/>
    <sheet name="RESERVAS" sheetId="1" r:id="rId2"/>
  </sheets>
  <definedNames>
    <definedName name="_xlnm._FilterDatabase" localSheetId="0" hidden="1">REP_EPG034_EjecucionPresupu!$A$4:$W$73</definedName>
    <definedName name="_xlnm.Print_Area" localSheetId="1">RESERVAS!$A$1:$H$97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1" l="1"/>
  <c r="D93" i="1"/>
  <c r="C93" i="1"/>
  <c r="F92" i="1"/>
  <c r="D92" i="1"/>
  <c r="C92" i="1"/>
  <c r="F91" i="1"/>
  <c r="F90" i="1" s="1"/>
  <c r="D91" i="1"/>
  <c r="C91" i="1"/>
  <c r="F80" i="1"/>
  <c r="D80" i="1"/>
  <c r="C80" i="1"/>
  <c r="F79" i="1"/>
  <c r="D79" i="1"/>
  <c r="C79" i="1"/>
  <c r="F78" i="1"/>
  <c r="D78" i="1"/>
  <c r="C78" i="1"/>
  <c r="F66" i="1"/>
  <c r="D66" i="1"/>
  <c r="C66" i="1"/>
  <c r="F65" i="1"/>
  <c r="F17" i="1" s="1"/>
  <c r="D65" i="1"/>
  <c r="D17" i="1" s="1"/>
  <c r="C65" i="1"/>
  <c r="C17" i="1" s="1"/>
  <c r="F64" i="1"/>
  <c r="D64" i="1"/>
  <c r="C64" i="1"/>
  <c r="F63" i="1"/>
  <c r="D63" i="1"/>
  <c r="C63" i="1"/>
  <c r="F62" i="1"/>
  <c r="D62" i="1"/>
  <c r="C62" i="1"/>
  <c r="F61" i="1"/>
  <c r="D61" i="1"/>
  <c r="C61" i="1"/>
  <c r="F48" i="1"/>
  <c r="D48" i="1"/>
  <c r="C48" i="1"/>
  <c r="F47" i="1"/>
  <c r="D47" i="1"/>
  <c r="C47" i="1"/>
  <c r="F33" i="1"/>
  <c r="D33" i="1"/>
  <c r="C33" i="1"/>
  <c r="F32" i="1"/>
  <c r="D32" i="1"/>
  <c r="C32" i="1"/>
  <c r="F31" i="1"/>
  <c r="D31" i="1"/>
  <c r="C31" i="1"/>
  <c r="D90" i="1" l="1"/>
  <c r="E17" i="1"/>
  <c r="C90" i="1"/>
  <c r="G17" i="1"/>
  <c r="C18" i="1"/>
  <c r="D18" i="1"/>
  <c r="F18" i="1"/>
  <c r="F14" i="1"/>
  <c r="C14" i="1"/>
  <c r="D14" i="1"/>
  <c r="E80" i="1"/>
  <c r="G80" i="1"/>
  <c r="C60" i="1"/>
  <c r="G65" i="1"/>
  <c r="D60" i="1"/>
  <c r="E65" i="1"/>
  <c r="D16" i="1" l="1"/>
  <c r="C94" i="1" l="1"/>
  <c r="F94" i="1"/>
  <c r="G79" i="1"/>
  <c r="G91" i="1"/>
  <c r="E91" i="1"/>
  <c r="G64" i="1"/>
  <c r="G93" i="1"/>
  <c r="E78" i="1"/>
  <c r="G92" i="1"/>
  <c r="D94" i="1"/>
  <c r="E92" i="1"/>
  <c r="E79" i="1"/>
  <c r="E64" i="1"/>
  <c r="E66" i="1"/>
  <c r="G78" i="1"/>
  <c r="F77" i="1"/>
  <c r="F82" i="1" s="1"/>
  <c r="C77" i="1"/>
  <c r="C82" i="1" s="1"/>
  <c r="F16" i="1"/>
  <c r="C16" i="1"/>
  <c r="G82" i="1" l="1"/>
  <c r="D13" i="1"/>
  <c r="C13" i="1"/>
  <c r="E94" i="1"/>
  <c r="F15" i="1"/>
  <c r="C15" i="1"/>
  <c r="G94" i="1"/>
  <c r="D15" i="1"/>
  <c r="E33" i="1"/>
  <c r="F13" i="1"/>
  <c r="F12" i="1" s="1"/>
  <c r="G31" i="1"/>
  <c r="F46" i="1"/>
  <c r="D68" i="1"/>
  <c r="G16" i="1"/>
  <c r="C46" i="1"/>
  <c r="C50" i="1" s="1"/>
  <c r="D29" i="1"/>
  <c r="D35" i="1" s="1"/>
  <c r="E16" i="1"/>
  <c r="G61" i="1"/>
  <c r="E32" i="1"/>
  <c r="E47" i="1"/>
  <c r="E61" i="1"/>
  <c r="G62" i="1"/>
  <c r="G32" i="1"/>
  <c r="F60" i="1"/>
  <c r="F68" i="1" s="1"/>
  <c r="G63" i="1"/>
  <c r="G77" i="1"/>
  <c r="F29" i="1"/>
  <c r="D46" i="1"/>
  <c r="G47" i="1"/>
  <c r="E48" i="1"/>
  <c r="E62" i="1"/>
  <c r="D77" i="1"/>
  <c r="G90" i="1"/>
  <c r="E93" i="1"/>
  <c r="C29" i="1"/>
  <c r="E31" i="1"/>
  <c r="G33" i="1"/>
  <c r="E63" i="1"/>
  <c r="G66" i="1"/>
  <c r="G48" i="1"/>
  <c r="C12" i="1" l="1"/>
  <c r="D12" i="1"/>
  <c r="D20" i="1" s="1"/>
  <c r="D82" i="1"/>
  <c r="E82" i="1" s="1"/>
  <c r="G14" i="1"/>
  <c r="E13" i="1"/>
  <c r="G13" i="1"/>
  <c r="G15" i="1"/>
  <c r="E29" i="1"/>
  <c r="C20" i="1"/>
  <c r="G18" i="1"/>
  <c r="E18" i="1"/>
  <c r="E15" i="1"/>
  <c r="E60" i="1"/>
  <c r="E14" i="1"/>
  <c r="G46" i="1"/>
  <c r="F50" i="1"/>
  <c r="G50" i="1" s="1"/>
  <c r="E46" i="1"/>
  <c r="E77" i="1"/>
  <c r="G60" i="1"/>
  <c r="C68" i="1"/>
  <c r="G68" i="1" s="1"/>
  <c r="E90" i="1"/>
  <c r="C35" i="1"/>
  <c r="E35" i="1" s="1"/>
  <c r="F35" i="1"/>
  <c r="G29" i="1"/>
  <c r="D50" i="1"/>
  <c r="E50" i="1" s="1"/>
  <c r="G12" i="1" l="1"/>
  <c r="F20" i="1"/>
  <c r="E12" i="1"/>
  <c r="G35" i="1"/>
  <c r="E20" i="1"/>
  <c r="E68" i="1"/>
  <c r="G20" i="1" l="1"/>
</calcChain>
</file>

<file path=xl/sharedStrings.xml><?xml version="1.0" encoding="utf-8"?>
<sst xmlns="http://schemas.openxmlformats.org/spreadsheetml/2006/main" count="867" uniqueCount="188">
  <si>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</si>
  <si>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</si>
  <si>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</si>
  <si>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</si>
  <si>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</si>
  <si>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</si>
  <si>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</si>
  <si>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</si>
  <si>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</si>
  <si>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</si>
  <si>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</si>
  <si>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</si>
  <si>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</si>
  <si>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</si>
  <si>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</si>
  <si>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</si>
  <si>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</si>
  <si>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</si>
  <si>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</si>
  <si>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</si>
  <si>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</si>
  <si>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</si>
  <si>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</si>
  <si>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</si>
  <si>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</si>
  <si>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</si>
  <si>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</si>
  <si>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</si>
  <si>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</si>
  <si>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</si>
  <si>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</si>
  <si>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</si>
  <si>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</si>
  <si>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</si>
  <si>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</si>
  <si>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</si>
  <si>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</si>
  <si>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</si>
  <si>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</si>
  <si>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</si>
  <si>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</si>
  <si>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</si>
  <si>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</si>
  <si>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</si>
  <si>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</si>
  <si>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</si>
  <si>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</si>
  <si>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</si>
  <si>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</si>
  <si>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</si>
  <si>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</si>
  <si>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</si>
  <si>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</t>
  </si>
  <si>
    <t>0800</t>
  </si>
  <si>
    <t>1202</t>
  </si>
  <si>
    <t>14</t>
  </si>
  <si>
    <t>15</t>
  </si>
  <si>
    <t>17</t>
  </si>
  <si>
    <t>1203</t>
  </si>
  <si>
    <t>4</t>
  </si>
  <si>
    <t>1204</t>
  </si>
  <si>
    <t>5</t>
  </si>
  <si>
    <t>1207</t>
  </si>
  <si>
    <t>9</t>
  </si>
  <si>
    <t>1299</t>
  </si>
  <si>
    <t>7</t>
  </si>
  <si>
    <t>8</t>
  </si>
  <si>
    <t>12-04-00</t>
  </si>
  <si>
    <t>SUPERINTENDENCIA DE NOTARIADO Y REGISTRO</t>
  </si>
  <si>
    <t>Propios</t>
  </si>
  <si>
    <t>20</t>
  </si>
  <si>
    <t>26</t>
  </si>
  <si>
    <t>1209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</si>
  <si>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</si>
  <si>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</si>
  <si>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</si>
  <si>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</si>
  <si>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</si>
  <si>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</si>
  <si>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</si>
  <si>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</si>
  <si>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</si>
  <si>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</si>
  <si>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</si>
  <si>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</si>
  <si>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</si>
  <si>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</si>
  <si>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</si>
  <si>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</si>
  <si>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</si>
  <si>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</si>
  <si>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</si>
  <si>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</si>
  <si>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</si>
  <si>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</si>
  <si>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</si>
  <si>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</si>
  <si>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</si>
  <si>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</si>
  <si>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</si>
  <si>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</si>
  <si>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A-08-01</t>
  </si>
  <si>
    <t>08</t>
  </si>
  <si>
    <t>IMPUESTOS</t>
  </si>
  <si>
    <t>1206</t>
  </si>
  <si>
    <t>6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</si>
  <si>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</si>
  <si>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</si>
  <si>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</si>
  <si>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</si>
  <si>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</si>
  <si>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</si>
  <si>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</si>
  <si>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</si>
  <si>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</si>
  <si>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</si>
  <si>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</si>
  <si>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</si>
  <si>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</si>
  <si>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</si>
  <si>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MINISTERIO DE JUSTICIA Y DEL DERECHO</t>
  </si>
  <si>
    <t>C-1202-0800-14-20111D1</t>
  </si>
  <si>
    <t>20111D1</t>
  </si>
  <si>
    <t>2. SEGURIDAD HUMANA Y JUSTICIA SOCIAL / D. CAPACIDADES Y LA OFERTA DEL SISTEMA DE JUSTICIA - ACCESO EFECTIVO A LA JUSTICIA</t>
  </si>
  <si>
    <t>C-1202-0800-15-20110B1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</si>
  <si>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</si>
  <si>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</si>
  <si>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</si>
  <si>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20110C1</t>
  </si>
  <si>
    <t>2. SEGURIDAD HUMANA Y JUSTICIA SOCIAL / C. RENOVACIÓN DE LA ARQUITECTURA INSTITUCIONAL DEL SISTEMA DE JUSTICIA - ACCESO EFECTIVO A LA JUSTICIA</t>
  </si>
  <si>
    <t>C-1202-0800-17-20111A1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</si>
  <si>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</si>
  <si>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</si>
  <si>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</si>
  <si>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</si>
  <si>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</si>
  <si>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</si>
  <si>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</si>
  <si>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20110A2</t>
  </si>
  <si>
    <t>C-1204-0800-5-20113B1</t>
  </si>
  <si>
    <t>20113B1</t>
  </si>
  <si>
    <t>2. SEGURIDAD HUMANA Y JUSTICIA SOCIAL / B. OFERTA INSTITUCIONAL Y DE LOS MECANISMOS DE JUSTICIA TRANSICIONAL - ACCESO EFECTIVO A LA JUSTICIA</t>
  </si>
  <si>
    <t>C-1207-0800-10-20112A1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</si>
  <si>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</si>
  <si>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</si>
  <si>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</si>
  <si>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</si>
  <si>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</si>
  <si>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C-1299-0800-7-20110D1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</si>
  <si>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</si>
  <si>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</si>
  <si>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</si>
  <si>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20110C2</t>
  </si>
  <si>
    <t>2. SEGURIDAD HUMANA Y JUSTICIA SOCIAL / C. RENOVACIÓN DE LA ARQUITECTURA INSTITUCIONAL DEL SISTEMA DE JUSTICIA - FORTALECIMIENTO DE LA GOBERNANZA E INSTITUCIONALIDAD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</si>
  <si>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</si>
  <si>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</si>
  <si>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</si>
  <si>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</si>
  <si>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</si>
  <si>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</si>
  <si>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</si>
  <si>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</si>
  <si>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</si>
  <si>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</si>
  <si>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</si>
  <si>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</si>
  <si>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</si>
  <si>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</si>
  <si>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</si>
  <si>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A-01-01-02</t>
  </si>
  <si>
    <t>CONTRIBUCIONES INHERENTES A LA NÓMINA</t>
  </si>
  <si>
    <t>A-08-03</t>
  </si>
  <si>
    <t>TASAS Y DERECHOS ADMINISTRATIVOS</t>
  </si>
  <si>
    <t>C-1206-0800-12-20112C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</si>
  <si>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</si>
  <si>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</si>
  <si>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</si>
  <si>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</si>
  <si>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C-1205-0800-3-20110E</t>
  </si>
  <si>
    <t>1205</t>
  </si>
  <si>
    <t>20110E</t>
  </si>
  <si>
    <t>2. SEGURIDAD HUMANA Y JUSTICIA SOCIAL / E. SISTEMA NACIONAL DE DEFENSA JURÍDICA DEL ESTADO</t>
  </si>
  <si>
    <t>C-1206-0800-6-20112C</t>
  </si>
  <si>
    <t>C-1206-0800-7-20112C</t>
  </si>
  <si>
    <t>C-1206-0800-10-20112C</t>
  </si>
  <si>
    <t>Tasas y derechos administrativos</t>
  </si>
  <si>
    <t>Enero-Febrero</t>
  </si>
  <si>
    <t>Reservas Presupuestales a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</si>
</sst>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20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3" fillId="0" borderId="0" xfId="3" applyFont="1"/>
    <xf numFmtId="0" fontId="14" fillId="0" borderId="1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8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165" fontId="15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4" fontId="0" fillId="0" borderId="0" xfId="0" applyNumberFormat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36</xdr:row>
      <xdr:rowOff>52335</xdr:rowOff>
    </xdr:from>
    <xdr:to>
      <xdr:col>2</xdr:col>
      <xdr:colOff>243359</xdr:colOff>
      <xdr:row>42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1549121</xdr:colOff>
      <xdr:row>55</xdr:row>
      <xdr:rowOff>167130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164366</xdr:rowOff>
    </xdr:from>
    <xdr:to>
      <xdr:col>1</xdr:col>
      <xdr:colOff>2281813</xdr:colOff>
      <xdr:row>73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83</xdr:row>
      <xdr:rowOff>44748</xdr:rowOff>
    </xdr:from>
    <xdr:to>
      <xdr:col>1</xdr:col>
      <xdr:colOff>1963615</xdr:colOff>
      <xdr:row>86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7</xdr:row>
      <xdr:rowOff>362926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topLeftCell="J49" workbookViewId="0">
      <selection activeCell="H8" sqref="H8"/>
    </sheetView>
  </sheetViews>
  <sheetFormatPr baseColWidth="10" defaultColWidth="11.5703125" defaultRowHeight="15" x14ac:dyDescent="0.25"/>
  <cols>
    <col min="1" max="1" width="13.42578125" style="45" customWidth="1"/>
    <col min="2" max="2" width="27" style="45" customWidth="1"/>
    <col min="3" max="3" width="21.5703125" style="45" customWidth="1"/>
    <col min="4" max="11" width="5.42578125" style="45" customWidth="1"/>
    <col min="12" max="12" width="7" style="45" customWidth="1"/>
    <col min="13" max="13" width="9.5703125" style="45" customWidth="1"/>
    <col min="14" max="14" width="8" style="45" customWidth="1"/>
    <col min="15" max="15" width="9.5703125" style="45" customWidth="1"/>
    <col min="16" max="16" width="27.5703125" style="45" customWidth="1"/>
    <col min="17" max="17" width="15.140625" style="45" customWidth="1"/>
    <col min="18" max="18" width="17.85546875" style="45" customWidth="1"/>
    <col min="19" max="22" width="18.85546875" style="45" customWidth="1"/>
    <col min="23" max="23" width="0" style="45" hidden="1" customWidth="1"/>
    <col min="24" max="24" width="6.42578125" style="45" customWidth="1"/>
    <col min="25" max="16384" width="11.5703125" style="45"/>
  </cols>
  <sheetData>
    <row r="1" spans="1:22" x14ac:dyDescent="0.25">
      <c r="A1" s="43" t="s">
        <v>0</v>
      </c>
      <c r="B1" s="43">
        <v>2025</v>
      </c>
      <c r="C1" s="44" t="s">
        <v>1</v>
      </c>
      <c r="D1" s="44" t="s">
        <v>1</v>
      </c>
      <c r="E1" s="44" t="s">
        <v>1</v>
      </c>
      <c r="F1" s="44" t="s">
        <v>1</v>
      </c>
      <c r="G1" s="44" t="s">
        <v>1</v>
      </c>
      <c r="H1" s="44" t="s">
        <v>1</v>
      </c>
      <c r="I1" s="44" t="s">
        <v>1</v>
      </c>
      <c r="J1" s="44" t="s">
        <v>1</v>
      </c>
      <c r="K1" s="44" t="s">
        <v>1</v>
      </c>
      <c r="L1" s="44" t="s">
        <v>1</v>
      </c>
      <c r="M1" s="44" t="s">
        <v>1</v>
      </c>
      <c r="N1" s="44" t="s">
        <v>1</v>
      </c>
      <c r="O1" s="44" t="s">
        <v>1</v>
      </c>
      <c r="P1" s="44" t="s">
        <v>1</v>
      </c>
      <c r="Q1" s="44" t="s">
        <v>1</v>
      </c>
      <c r="R1" s="44" t="s">
        <v>1</v>
      </c>
      <c r="S1" s="44" t="s">
        <v>1</v>
      </c>
      <c r="T1" s="44" t="s">
        <v>1</v>
      </c>
      <c r="U1" s="44" t="s">
        <v>1</v>
      </c>
      <c r="V1" s="44" t="s">
        <v>1</v>
      </c>
    </row>
    <row r="2" spans="1:22" x14ac:dyDescent="0.25">
      <c r="A2" s="43" t="s">
        <v>2</v>
      </c>
      <c r="B2" s="43" t="s">
        <v>3</v>
      </c>
      <c r="C2" s="44" t="s">
        <v>1</v>
      </c>
      <c r="D2" s="44" t="s">
        <v>1</v>
      </c>
      <c r="E2" s="44" t="s">
        <v>1</v>
      </c>
      <c r="F2" s="44" t="s">
        <v>1</v>
      </c>
      <c r="G2" s="44" t="s">
        <v>1</v>
      </c>
      <c r="H2" s="44" t="s">
        <v>1</v>
      </c>
      <c r="I2" s="44" t="s">
        <v>1</v>
      </c>
      <c r="J2" s="44" t="s">
        <v>1</v>
      </c>
      <c r="K2" s="44" t="s">
        <v>1</v>
      </c>
      <c r="L2" s="44" t="s">
        <v>1</v>
      </c>
      <c r="M2" s="44" t="s">
        <v>1</v>
      </c>
      <c r="N2" s="44" t="s">
        <v>1</v>
      </c>
      <c r="O2" s="44" t="s">
        <v>1</v>
      </c>
      <c r="P2" s="44" t="s">
        <v>1</v>
      </c>
      <c r="Q2" s="44" t="s">
        <v>1</v>
      </c>
      <c r="R2" s="44" t="s">
        <v>1</v>
      </c>
      <c r="S2" s="44" t="s">
        <v>1</v>
      </c>
      <c r="T2" s="44" t="s">
        <v>1</v>
      </c>
      <c r="U2" s="44" t="s">
        <v>1</v>
      </c>
      <c r="V2" s="44" t="s">
        <v>1</v>
      </c>
    </row>
    <row r="3" spans="1:22" x14ac:dyDescent="0.25">
      <c r="A3" s="43" t="s">
        <v>4</v>
      </c>
      <c r="B3" s="43" t="s">
        <v>186</v>
      </c>
      <c r="C3" s="44" t="s">
        <v>1</v>
      </c>
      <c r="D3" s="44" t="s">
        <v>1</v>
      </c>
      <c r="E3" s="44" t="s">
        <v>1</v>
      </c>
      <c r="F3" s="44" t="s">
        <v>1</v>
      </c>
      <c r="G3" s="44" t="s">
        <v>1</v>
      </c>
      <c r="H3" s="44" t="s">
        <v>1</v>
      </c>
      <c r="I3" s="44" t="s">
        <v>1</v>
      </c>
      <c r="J3" s="44" t="s">
        <v>1</v>
      </c>
      <c r="K3" s="44" t="s">
        <v>1</v>
      </c>
      <c r="L3" s="44" t="s">
        <v>1</v>
      </c>
      <c r="M3" s="44" t="s">
        <v>1</v>
      </c>
      <c r="N3" s="44" t="s">
        <v>1</v>
      </c>
      <c r="O3" s="44" t="s">
        <v>1</v>
      </c>
      <c r="P3" s="44" t="s">
        <v>1</v>
      </c>
      <c r="Q3" s="44" t="s">
        <v>1</v>
      </c>
      <c r="R3" s="44" t="s">
        <v>1</v>
      </c>
      <c r="S3" s="44" t="s">
        <v>1</v>
      </c>
      <c r="T3" s="44" t="s">
        <v>1</v>
      </c>
      <c r="U3" s="44" t="s">
        <v>1</v>
      </c>
      <c r="V3" s="44" t="s">
        <v>1</v>
      </c>
    </row>
    <row r="4" spans="1:22" ht="24" x14ac:dyDescent="0.25">
      <c r="A4" s="43" t="s">
        <v>5</v>
      </c>
      <c r="B4" s="43" t="s">
        <v>6</v>
      </c>
      <c r="C4" s="43" t="s">
        <v>7</v>
      </c>
      <c r="D4" s="43" t="s">
        <v>8</v>
      </c>
      <c r="E4" s="43" t="s">
        <v>9</v>
      </c>
      <c r="F4" s="43" t="s">
        <v>10</v>
      </c>
      <c r="G4" s="43" t="s">
        <v>11</v>
      </c>
      <c r="H4" s="43" t="s">
        <v>12</v>
      </c>
      <c r="I4" s="43" t="s">
        <v>13</v>
      </c>
      <c r="J4" s="43" t="s">
        <v>14</v>
      </c>
      <c r="K4" s="43" t="s">
        <v>15</v>
      </c>
      <c r="L4" s="43" t="s">
        <v>16</v>
      </c>
      <c r="M4" s="43" t="s">
        <v>17</v>
      </c>
      <c r="N4" s="43" t="s">
        <v>18</v>
      </c>
      <c r="O4" s="43" t="s">
        <v>19</v>
      </c>
      <c r="P4" s="43" t="s">
        <v>20</v>
      </c>
      <c r="Q4" s="43" t="s">
        <v>21</v>
      </c>
      <c r="R4" s="43" t="s">
        <v>22</v>
      </c>
      <c r="S4" s="43" t="s">
        <v>23</v>
      </c>
      <c r="T4" s="43" t="s">
        <v>24</v>
      </c>
      <c r="U4" s="43" t="s">
        <v>25</v>
      </c>
      <c r="V4" s="43" t="s">
        <v>26</v>
      </c>
    </row>
    <row r="5" spans="1:22" ht="22.5" x14ac:dyDescent="0.25">
      <c r="A5" s="46" t="s">
        <v>27</v>
      </c>
      <c r="B5" s="47" t="s">
        <v>28</v>
      </c>
      <c r="C5" s="48" t="s">
        <v>36</v>
      </c>
      <c r="D5" s="46" t="s">
        <v>30</v>
      </c>
      <c r="E5" s="46" t="s">
        <v>37</v>
      </c>
      <c r="F5" s="46"/>
      <c r="G5" s="46"/>
      <c r="H5" s="46"/>
      <c r="I5" s="46"/>
      <c r="J5" s="46"/>
      <c r="K5" s="46"/>
      <c r="L5" s="46"/>
      <c r="M5" s="46" t="s">
        <v>32</v>
      </c>
      <c r="N5" s="46" t="s">
        <v>33</v>
      </c>
      <c r="O5" s="46" t="s">
        <v>34</v>
      </c>
      <c r="P5" s="47" t="s">
        <v>38</v>
      </c>
      <c r="Q5" s="49" t="s">
        <v>1</v>
      </c>
      <c r="R5" s="49" t="s">
        <v>1</v>
      </c>
      <c r="S5" s="50">
        <v>1269566076.79</v>
      </c>
      <c r="T5" s="50">
        <v>1143187037.21</v>
      </c>
      <c r="U5" s="50">
        <v>855217098.21000004</v>
      </c>
      <c r="V5" s="50">
        <v>855217098.21000004</v>
      </c>
    </row>
    <row r="6" spans="1:22" ht="22.5" x14ac:dyDescent="0.25">
      <c r="A6" s="46" t="s">
        <v>27</v>
      </c>
      <c r="B6" s="47" t="s">
        <v>28</v>
      </c>
      <c r="C6" s="48" t="s">
        <v>36</v>
      </c>
      <c r="D6" s="46" t="s">
        <v>30</v>
      </c>
      <c r="E6" s="46" t="s">
        <v>37</v>
      </c>
      <c r="F6" s="46"/>
      <c r="G6" s="46"/>
      <c r="H6" s="46"/>
      <c r="I6" s="46"/>
      <c r="J6" s="46"/>
      <c r="K6" s="46"/>
      <c r="L6" s="46"/>
      <c r="M6" s="46" t="s">
        <v>32</v>
      </c>
      <c r="N6" s="46" t="s">
        <v>39</v>
      </c>
      <c r="O6" s="46" t="s">
        <v>34</v>
      </c>
      <c r="P6" s="47" t="s">
        <v>38</v>
      </c>
      <c r="Q6" s="49" t="s">
        <v>1</v>
      </c>
      <c r="R6" s="49" t="s">
        <v>1</v>
      </c>
      <c r="S6" s="50">
        <v>1711666.15</v>
      </c>
      <c r="T6" s="50">
        <v>1463681</v>
      </c>
      <c r="U6" s="50">
        <v>0</v>
      </c>
      <c r="V6" s="50">
        <v>0</v>
      </c>
    </row>
    <row r="7" spans="1:22" ht="22.5" x14ac:dyDescent="0.25">
      <c r="A7" s="46" t="s">
        <v>27</v>
      </c>
      <c r="B7" s="47" t="s">
        <v>28</v>
      </c>
      <c r="C7" s="48" t="s">
        <v>40</v>
      </c>
      <c r="D7" s="46" t="s">
        <v>30</v>
      </c>
      <c r="E7" s="46" t="s">
        <v>41</v>
      </c>
      <c r="F7" s="46" t="s">
        <v>41</v>
      </c>
      <c r="G7" s="46" t="s">
        <v>31</v>
      </c>
      <c r="H7" s="46" t="s">
        <v>42</v>
      </c>
      <c r="I7" s="46"/>
      <c r="J7" s="46"/>
      <c r="K7" s="46"/>
      <c r="L7" s="46"/>
      <c r="M7" s="46" t="s">
        <v>32</v>
      </c>
      <c r="N7" s="46" t="s">
        <v>33</v>
      </c>
      <c r="O7" s="46" t="s">
        <v>34</v>
      </c>
      <c r="P7" s="47" t="s">
        <v>43</v>
      </c>
      <c r="Q7" s="49" t="s">
        <v>1</v>
      </c>
      <c r="R7" s="49" t="s">
        <v>1</v>
      </c>
      <c r="S7" s="50">
        <v>150253334.72</v>
      </c>
      <c r="T7" s="50">
        <v>149268754.56</v>
      </c>
      <c r="U7" s="50">
        <v>149268754.56</v>
      </c>
      <c r="V7" s="50">
        <v>149268754.56</v>
      </c>
    </row>
    <row r="8" spans="1:22" ht="45" x14ac:dyDescent="0.25">
      <c r="A8" s="46" t="s">
        <v>27</v>
      </c>
      <c r="B8" s="47" t="s">
        <v>28</v>
      </c>
      <c r="C8" s="48" t="s">
        <v>44</v>
      </c>
      <c r="D8" s="46" t="s">
        <v>30</v>
      </c>
      <c r="E8" s="46" t="s">
        <v>41</v>
      </c>
      <c r="F8" s="46" t="s">
        <v>41</v>
      </c>
      <c r="G8" s="46" t="s">
        <v>31</v>
      </c>
      <c r="H8" s="46" t="s">
        <v>45</v>
      </c>
      <c r="I8" s="46"/>
      <c r="J8" s="46"/>
      <c r="K8" s="46"/>
      <c r="L8" s="46"/>
      <c r="M8" s="46" t="s">
        <v>32</v>
      </c>
      <c r="N8" s="46" t="s">
        <v>46</v>
      </c>
      <c r="O8" s="46" t="s">
        <v>34</v>
      </c>
      <c r="P8" s="47" t="s">
        <v>47</v>
      </c>
      <c r="Q8" s="49" t="s">
        <v>1</v>
      </c>
      <c r="R8" s="49" t="s">
        <v>1</v>
      </c>
      <c r="S8" s="50">
        <v>669939771.22000003</v>
      </c>
      <c r="T8" s="50">
        <v>97294288</v>
      </c>
      <c r="U8" s="50">
        <v>97294288</v>
      </c>
      <c r="V8" s="50">
        <v>97294288</v>
      </c>
    </row>
    <row r="9" spans="1:22" ht="56.25" x14ac:dyDescent="0.25">
      <c r="A9" s="46" t="s">
        <v>27</v>
      </c>
      <c r="B9" s="47" t="s">
        <v>28</v>
      </c>
      <c r="C9" s="48" t="s">
        <v>48</v>
      </c>
      <c r="D9" s="46" t="s">
        <v>30</v>
      </c>
      <c r="E9" s="46" t="s">
        <v>41</v>
      </c>
      <c r="F9" s="46" t="s">
        <v>49</v>
      </c>
      <c r="G9" s="46" t="s">
        <v>31</v>
      </c>
      <c r="H9" s="46" t="s">
        <v>50</v>
      </c>
      <c r="I9" s="46"/>
      <c r="J9" s="46"/>
      <c r="K9" s="46"/>
      <c r="L9" s="46"/>
      <c r="M9" s="46" t="s">
        <v>32</v>
      </c>
      <c r="N9" s="46" t="s">
        <v>33</v>
      </c>
      <c r="O9" s="46" t="s">
        <v>34</v>
      </c>
      <c r="P9" s="47" t="s">
        <v>51</v>
      </c>
      <c r="Q9" s="49" t="s">
        <v>1</v>
      </c>
      <c r="R9" s="49" t="s">
        <v>1</v>
      </c>
      <c r="S9" s="50">
        <v>896850531</v>
      </c>
      <c r="T9" s="50">
        <v>0</v>
      </c>
      <c r="U9" s="50">
        <v>0</v>
      </c>
      <c r="V9" s="50">
        <v>0</v>
      </c>
    </row>
    <row r="10" spans="1:22" ht="56.25" x14ac:dyDescent="0.25">
      <c r="A10" s="46" t="s">
        <v>27</v>
      </c>
      <c r="B10" s="47" t="s">
        <v>28</v>
      </c>
      <c r="C10" s="48" t="s">
        <v>121</v>
      </c>
      <c r="D10" s="46" t="s">
        <v>52</v>
      </c>
      <c r="E10" s="46" t="s">
        <v>54</v>
      </c>
      <c r="F10" s="46" t="s">
        <v>53</v>
      </c>
      <c r="G10" s="46" t="s">
        <v>55</v>
      </c>
      <c r="H10" s="46" t="s">
        <v>122</v>
      </c>
      <c r="I10" s="46"/>
      <c r="J10" s="46"/>
      <c r="K10" s="46"/>
      <c r="L10" s="46"/>
      <c r="M10" s="46" t="s">
        <v>32</v>
      </c>
      <c r="N10" s="46" t="s">
        <v>39</v>
      </c>
      <c r="O10" s="46" t="s">
        <v>34</v>
      </c>
      <c r="P10" s="47" t="s">
        <v>123</v>
      </c>
      <c r="Q10" s="49" t="s">
        <v>1</v>
      </c>
      <c r="R10" s="49" t="s">
        <v>1</v>
      </c>
      <c r="S10" s="50">
        <v>2029938006.74</v>
      </c>
      <c r="T10" s="50">
        <v>1525919238.74</v>
      </c>
      <c r="U10" s="50">
        <v>1525919238.74</v>
      </c>
      <c r="V10" s="50">
        <v>1525919238.74</v>
      </c>
    </row>
    <row r="11" spans="1:22" ht="78.75" x14ac:dyDescent="0.25">
      <c r="A11" s="46" t="s">
        <v>27</v>
      </c>
      <c r="B11" s="47" t="s">
        <v>28</v>
      </c>
      <c r="C11" s="48" t="s">
        <v>124</v>
      </c>
      <c r="D11" s="46" t="s">
        <v>52</v>
      </c>
      <c r="E11" s="46" t="s">
        <v>54</v>
      </c>
      <c r="F11" s="46" t="s">
        <v>53</v>
      </c>
      <c r="G11" s="46" t="s">
        <v>56</v>
      </c>
      <c r="H11" s="46" t="s">
        <v>125</v>
      </c>
      <c r="I11" s="46"/>
      <c r="J11" s="46"/>
      <c r="K11" s="46"/>
      <c r="L11" s="46"/>
      <c r="M11" s="46" t="s">
        <v>32</v>
      </c>
      <c r="N11" s="46" t="s">
        <v>39</v>
      </c>
      <c r="O11" s="46" t="s">
        <v>34</v>
      </c>
      <c r="P11" s="47" t="s">
        <v>126</v>
      </c>
      <c r="Q11" s="49" t="s">
        <v>1</v>
      </c>
      <c r="R11" s="49" t="s">
        <v>1</v>
      </c>
      <c r="S11" s="50">
        <v>794111149</v>
      </c>
      <c r="T11" s="50">
        <v>731196807</v>
      </c>
      <c r="U11" s="50">
        <v>731196807</v>
      </c>
      <c r="V11" s="50">
        <v>731196807</v>
      </c>
    </row>
    <row r="12" spans="1:22" ht="67.5" x14ac:dyDescent="0.25">
      <c r="A12" s="46" t="s">
        <v>27</v>
      </c>
      <c r="B12" s="47" t="s">
        <v>28</v>
      </c>
      <c r="C12" s="48" t="s">
        <v>127</v>
      </c>
      <c r="D12" s="46" t="s">
        <v>52</v>
      </c>
      <c r="E12" s="46" t="s">
        <v>54</v>
      </c>
      <c r="F12" s="46" t="s">
        <v>53</v>
      </c>
      <c r="G12" s="46" t="s">
        <v>39</v>
      </c>
      <c r="H12" s="46" t="s">
        <v>128</v>
      </c>
      <c r="I12" s="46"/>
      <c r="J12" s="46"/>
      <c r="K12" s="46"/>
      <c r="L12" s="46"/>
      <c r="M12" s="46" t="s">
        <v>32</v>
      </c>
      <c r="N12" s="46" t="s">
        <v>39</v>
      </c>
      <c r="O12" s="46" t="s">
        <v>34</v>
      </c>
      <c r="P12" s="47" t="s">
        <v>129</v>
      </c>
      <c r="Q12" s="49" t="s">
        <v>1</v>
      </c>
      <c r="R12" s="49" t="s">
        <v>1</v>
      </c>
      <c r="S12" s="50">
        <v>590416495.41999996</v>
      </c>
      <c r="T12" s="50">
        <v>583652047.86000001</v>
      </c>
      <c r="U12" s="50">
        <v>583652047.86000001</v>
      </c>
      <c r="V12" s="50">
        <v>583652047.86000001</v>
      </c>
    </row>
    <row r="13" spans="1:22" ht="78.75" x14ac:dyDescent="0.25">
      <c r="A13" s="46" t="s">
        <v>27</v>
      </c>
      <c r="B13" s="47" t="s">
        <v>28</v>
      </c>
      <c r="C13" s="48" t="s">
        <v>130</v>
      </c>
      <c r="D13" s="46" t="s">
        <v>52</v>
      </c>
      <c r="E13" s="46" t="s">
        <v>54</v>
      </c>
      <c r="F13" s="46" t="s">
        <v>53</v>
      </c>
      <c r="G13" s="46" t="s">
        <v>57</v>
      </c>
      <c r="H13" s="46" t="s">
        <v>131</v>
      </c>
      <c r="I13" s="46"/>
      <c r="J13" s="46"/>
      <c r="K13" s="46"/>
      <c r="L13" s="46"/>
      <c r="M13" s="46" t="s">
        <v>32</v>
      </c>
      <c r="N13" s="46" t="s">
        <v>55</v>
      </c>
      <c r="O13" s="46" t="s">
        <v>34</v>
      </c>
      <c r="P13" s="47" t="s">
        <v>132</v>
      </c>
      <c r="Q13" s="49" t="s">
        <v>1</v>
      </c>
      <c r="R13" s="49" t="s">
        <v>1</v>
      </c>
      <c r="S13" s="50">
        <v>2837840038.6500001</v>
      </c>
      <c r="T13" s="50">
        <v>0</v>
      </c>
      <c r="U13" s="50">
        <v>0</v>
      </c>
      <c r="V13" s="50">
        <v>0</v>
      </c>
    </row>
    <row r="14" spans="1:22" ht="78.75" x14ac:dyDescent="0.25">
      <c r="A14" s="46" t="s">
        <v>27</v>
      </c>
      <c r="B14" s="47" t="s">
        <v>28</v>
      </c>
      <c r="C14" s="48" t="s">
        <v>133</v>
      </c>
      <c r="D14" s="46" t="s">
        <v>52</v>
      </c>
      <c r="E14" s="46" t="s">
        <v>54</v>
      </c>
      <c r="F14" s="46" t="s">
        <v>53</v>
      </c>
      <c r="G14" s="46" t="s">
        <v>134</v>
      </c>
      <c r="H14" s="46" t="s">
        <v>135</v>
      </c>
      <c r="I14" s="46"/>
      <c r="J14" s="46"/>
      <c r="K14" s="46"/>
      <c r="L14" s="46"/>
      <c r="M14" s="46" t="s">
        <v>32</v>
      </c>
      <c r="N14" s="46" t="s">
        <v>39</v>
      </c>
      <c r="O14" s="46" t="s">
        <v>34</v>
      </c>
      <c r="P14" s="47" t="s">
        <v>136</v>
      </c>
      <c r="Q14" s="49" t="s">
        <v>1</v>
      </c>
      <c r="R14" s="49" t="s">
        <v>1</v>
      </c>
      <c r="S14" s="50">
        <v>672865854</v>
      </c>
      <c r="T14" s="50">
        <v>672865854</v>
      </c>
      <c r="U14" s="50">
        <v>672865854</v>
      </c>
      <c r="V14" s="50">
        <v>672865854</v>
      </c>
    </row>
    <row r="15" spans="1:22" ht="78.75" x14ac:dyDescent="0.25">
      <c r="A15" s="46" t="s">
        <v>27</v>
      </c>
      <c r="B15" s="47" t="s">
        <v>28</v>
      </c>
      <c r="C15" s="48" t="s">
        <v>137</v>
      </c>
      <c r="D15" s="46" t="s">
        <v>52</v>
      </c>
      <c r="E15" s="46" t="s">
        <v>58</v>
      </c>
      <c r="F15" s="46" t="s">
        <v>53</v>
      </c>
      <c r="G15" s="46" t="s">
        <v>59</v>
      </c>
      <c r="H15" s="46" t="s">
        <v>138</v>
      </c>
      <c r="I15" s="46"/>
      <c r="J15" s="46"/>
      <c r="K15" s="46"/>
      <c r="L15" s="46"/>
      <c r="M15" s="46" t="s">
        <v>32</v>
      </c>
      <c r="N15" s="46" t="s">
        <v>39</v>
      </c>
      <c r="O15" s="46" t="s">
        <v>34</v>
      </c>
      <c r="P15" s="47" t="s">
        <v>136</v>
      </c>
      <c r="Q15" s="49" t="s">
        <v>1</v>
      </c>
      <c r="R15" s="49" t="s">
        <v>1</v>
      </c>
      <c r="S15" s="50">
        <v>90987187.379999995</v>
      </c>
      <c r="T15" s="50">
        <v>90157230.769999996</v>
      </c>
      <c r="U15" s="50">
        <v>90157230.769999996</v>
      </c>
      <c r="V15" s="50">
        <v>90157230.769999996</v>
      </c>
    </row>
    <row r="16" spans="1:22" ht="67.5" x14ac:dyDescent="0.25">
      <c r="A16" s="46" t="s">
        <v>27</v>
      </c>
      <c r="B16" s="47" t="s">
        <v>28</v>
      </c>
      <c r="C16" s="48" t="s">
        <v>139</v>
      </c>
      <c r="D16" s="46" t="s">
        <v>52</v>
      </c>
      <c r="E16" s="46" t="s">
        <v>60</v>
      </c>
      <c r="F16" s="46" t="s">
        <v>53</v>
      </c>
      <c r="G16" s="46" t="s">
        <v>61</v>
      </c>
      <c r="H16" s="46" t="s">
        <v>140</v>
      </c>
      <c r="I16" s="46"/>
      <c r="J16" s="46"/>
      <c r="K16" s="46"/>
      <c r="L16" s="46"/>
      <c r="M16" s="46" t="s">
        <v>32</v>
      </c>
      <c r="N16" s="46" t="s">
        <v>46</v>
      </c>
      <c r="O16" s="46" t="s">
        <v>34</v>
      </c>
      <c r="P16" s="47" t="s">
        <v>141</v>
      </c>
      <c r="Q16" s="49" t="s">
        <v>1</v>
      </c>
      <c r="R16" s="49" t="s">
        <v>1</v>
      </c>
      <c r="S16" s="50">
        <v>172519368.11000001</v>
      </c>
      <c r="T16" s="50">
        <v>134322710.36000001</v>
      </c>
      <c r="U16" s="50">
        <v>132815460.36</v>
      </c>
      <c r="V16" s="50">
        <v>132815460.36</v>
      </c>
    </row>
    <row r="17" spans="1:22" ht="78.75" x14ac:dyDescent="0.25">
      <c r="A17" s="46" t="s">
        <v>27</v>
      </c>
      <c r="B17" s="47" t="s">
        <v>28</v>
      </c>
      <c r="C17" s="48" t="s">
        <v>142</v>
      </c>
      <c r="D17" s="46" t="s">
        <v>52</v>
      </c>
      <c r="E17" s="46" t="s">
        <v>62</v>
      </c>
      <c r="F17" s="46" t="s">
        <v>53</v>
      </c>
      <c r="G17" s="46" t="s">
        <v>33</v>
      </c>
      <c r="H17" s="46" t="s">
        <v>143</v>
      </c>
      <c r="I17" s="46"/>
      <c r="J17" s="46"/>
      <c r="K17" s="46"/>
      <c r="L17" s="46"/>
      <c r="M17" s="46" t="s">
        <v>32</v>
      </c>
      <c r="N17" s="46" t="s">
        <v>39</v>
      </c>
      <c r="O17" s="46" t="s">
        <v>34</v>
      </c>
      <c r="P17" s="47" t="s">
        <v>144</v>
      </c>
      <c r="Q17" s="49" t="s">
        <v>1</v>
      </c>
      <c r="R17" s="49" t="s">
        <v>1</v>
      </c>
      <c r="S17" s="50">
        <v>458589805.36000001</v>
      </c>
      <c r="T17" s="50">
        <v>453505093.97000003</v>
      </c>
      <c r="U17" s="50">
        <v>453505093.97000003</v>
      </c>
      <c r="V17" s="50">
        <v>453505093.97000003</v>
      </c>
    </row>
    <row r="18" spans="1:22" ht="67.5" x14ac:dyDescent="0.25">
      <c r="A18" s="46" t="s">
        <v>27</v>
      </c>
      <c r="B18" s="47" t="s">
        <v>28</v>
      </c>
      <c r="C18" s="48" t="s">
        <v>145</v>
      </c>
      <c r="D18" s="46" t="s">
        <v>52</v>
      </c>
      <c r="E18" s="46" t="s">
        <v>62</v>
      </c>
      <c r="F18" s="46" t="s">
        <v>53</v>
      </c>
      <c r="G18" s="46" t="s">
        <v>33</v>
      </c>
      <c r="H18" s="46" t="s">
        <v>146</v>
      </c>
      <c r="I18" s="46"/>
      <c r="J18" s="46"/>
      <c r="K18" s="46"/>
      <c r="L18" s="46"/>
      <c r="M18" s="46" t="s">
        <v>32</v>
      </c>
      <c r="N18" s="46" t="s">
        <v>39</v>
      </c>
      <c r="O18" s="46" t="s">
        <v>34</v>
      </c>
      <c r="P18" s="47" t="s">
        <v>147</v>
      </c>
      <c r="Q18" s="49" t="s">
        <v>1</v>
      </c>
      <c r="R18" s="49" t="s">
        <v>1</v>
      </c>
      <c r="S18" s="50">
        <v>117900000</v>
      </c>
      <c r="T18" s="50">
        <v>114492160.8</v>
      </c>
      <c r="U18" s="50">
        <v>114492160.8</v>
      </c>
      <c r="V18" s="50">
        <v>114492160.8</v>
      </c>
    </row>
    <row r="19" spans="1:22" ht="90" x14ac:dyDescent="0.25">
      <c r="A19" s="46" t="s">
        <v>27</v>
      </c>
      <c r="B19" s="47" t="s">
        <v>28</v>
      </c>
      <c r="C19" s="48" t="s">
        <v>148</v>
      </c>
      <c r="D19" s="46" t="s">
        <v>52</v>
      </c>
      <c r="E19" s="46" t="s">
        <v>64</v>
      </c>
      <c r="F19" s="46" t="s">
        <v>53</v>
      </c>
      <c r="G19" s="46" t="s">
        <v>65</v>
      </c>
      <c r="H19" s="46" t="s">
        <v>149</v>
      </c>
      <c r="I19" s="46"/>
      <c r="J19" s="46"/>
      <c r="K19" s="46"/>
      <c r="L19" s="46"/>
      <c r="M19" s="46" t="s">
        <v>32</v>
      </c>
      <c r="N19" s="46" t="s">
        <v>39</v>
      </c>
      <c r="O19" s="46" t="s">
        <v>34</v>
      </c>
      <c r="P19" s="47" t="s">
        <v>150</v>
      </c>
      <c r="Q19" s="49" t="s">
        <v>1</v>
      </c>
      <c r="R19" s="49" t="s">
        <v>1</v>
      </c>
      <c r="S19" s="50">
        <v>226719549.31999999</v>
      </c>
      <c r="T19" s="50">
        <v>223789687.28999999</v>
      </c>
      <c r="U19" s="50">
        <v>216988345.81999999</v>
      </c>
      <c r="V19" s="50">
        <v>216988345.81999999</v>
      </c>
    </row>
    <row r="20" spans="1:22" ht="90" x14ac:dyDescent="0.25">
      <c r="A20" s="46" t="s">
        <v>27</v>
      </c>
      <c r="B20" s="47" t="s">
        <v>28</v>
      </c>
      <c r="C20" s="48" t="s">
        <v>151</v>
      </c>
      <c r="D20" s="46" t="s">
        <v>52</v>
      </c>
      <c r="E20" s="46" t="s">
        <v>64</v>
      </c>
      <c r="F20" s="46" t="s">
        <v>53</v>
      </c>
      <c r="G20" s="46" t="s">
        <v>66</v>
      </c>
      <c r="H20" s="46" t="s">
        <v>152</v>
      </c>
      <c r="I20" s="46"/>
      <c r="J20" s="46"/>
      <c r="K20" s="46"/>
      <c r="L20" s="46"/>
      <c r="M20" s="46" t="s">
        <v>32</v>
      </c>
      <c r="N20" s="46" t="s">
        <v>46</v>
      </c>
      <c r="O20" s="46" t="s">
        <v>34</v>
      </c>
      <c r="P20" s="47" t="s">
        <v>153</v>
      </c>
      <c r="Q20" s="49" t="s">
        <v>1</v>
      </c>
      <c r="R20" s="49" t="s">
        <v>1</v>
      </c>
      <c r="S20" s="50">
        <v>213168516</v>
      </c>
      <c r="T20" s="50">
        <v>213168516</v>
      </c>
      <c r="U20" s="50">
        <v>213168516</v>
      </c>
      <c r="V20" s="50">
        <v>213168516</v>
      </c>
    </row>
    <row r="21" spans="1:22" ht="22.5" x14ac:dyDescent="0.25">
      <c r="A21" s="46" t="s">
        <v>67</v>
      </c>
      <c r="B21" s="47" t="s">
        <v>68</v>
      </c>
      <c r="C21" s="48" t="s">
        <v>36</v>
      </c>
      <c r="D21" s="46" t="s">
        <v>30</v>
      </c>
      <c r="E21" s="46" t="s">
        <v>37</v>
      </c>
      <c r="F21" s="46"/>
      <c r="G21" s="46"/>
      <c r="H21" s="46"/>
      <c r="I21" s="46"/>
      <c r="J21" s="46"/>
      <c r="K21" s="46"/>
      <c r="L21" s="46"/>
      <c r="M21" s="46" t="s">
        <v>69</v>
      </c>
      <c r="N21" s="46" t="s">
        <v>70</v>
      </c>
      <c r="O21" s="46" t="s">
        <v>34</v>
      </c>
      <c r="P21" s="47" t="s">
        <v>38</v>
      </c>
      <c r="Q21" s="49" t="s">
        <v>1</v>
      </c>
      <c r="R21" s="49" t="s">
        <v>1</v>
      </c>
      <c r="S21" s="50">
        <v>10571857085.68</v>
      </c>
      <c r="T21" s="50">
        <v>784649090.08000004</v>
      </c>
      <c r="U21" s="50">
        <v>784649090.08000004</v>
      </c>
      <c r="V21" s="50">
        <v>784649090.08000004</v>
      </c>
    </row>
    <row r="22" spans="1:22" ht="22.5" x14ac:dyDescent="0.25">
      <c r="A22" s="46" t="s">
        <v>67</v>
      </c>
      <c r="B22" s="47" t="s">
        <v>68</v>
      </c>
      <c r="C22" s="48" t="s">
        <v>36</v>
      </c>
      <c r="D22" s="46" t="s">
        <v>30</v>
      </c>
      <c r="E22" s="46" t="s">
        <v>37</v>
      </c>
      <c r="F22" s="46"/>
      <c r="G22" s="46"/>
      <c r="H22" s="46"/>
      <c r="I22" s="46"/>
      <c r="J22" s="46"/>
      <c r="K22" s="46"/>
      <c r="L22" s="46"/>
      <c r="M22" s="46" t="s">
        <v>69</v>
      </c>
      <c r="N22" s="46" t="s">
        <v>71</v>
      </c>
      <c r="O22" s="46" t="s">
        <v>34</v>
      </c>
      <c r="P22" s="47" t="s">
        <v>38</v>
      </c>
      <c r="Q22" s="49" t="s">
        <v>1</v>
      </c>
      <c r="R22" s="49" t="s">
        <v>1</v>
      </c>
      <c r="S22" s="50">
        <v>47954253</v>
      </c>
      <c r="T22" s="50">
        <v>0</v>
      </c>
      <c r="U22" s="50">
        <v>0</v>
      </c>
      <c r="V22" s="50">
        <v>0</v>
      </c>
    </row>
    <row r="23" spans="1:22" ht="56.25" x14ac:dyDescent="0.25">
      <c r="A23" s="46" t="s">
        <v>67</v>
      </c>
      <c r="B23" s="47" t="s">
        <v>68</v>
      </c>
      <c r="C23" s="48" t="s">
        <v>154</v>
      </c>
      <c r="D23" s="46" t="s">
        <v>52</v>
      </c>
      <c r="E23" s="46" t="s">
        <v>60</v>
      </c>
      <c r="F23" s="46" t="s">
        <v>53</v>
      </c>
      <c r="G23" s="46" t="s">
        <v>155</v>
      </c>
      <c r="H23" s="46" t="s">
        <v>156</v>
      </c>
      <c r="I23" s="46"/>
      <c r="J23" s="46"/>
      <c r="K23" s="46"/>
      <c r="L23" s="46"/>
      <c r="M23" s="46" t="s">
        <v>69</v>
      </c>
      <c r="N23" s="46" t="s">
        <v>70</v>
      </c>
      <c r="O23" s="46" t="s">
        <v>34</v>
      </c>
      <c r="P23" s="47" t="s">
        <v>157</v>
      </c>
      <c r="Q23" s="49" t="s">
        <v>1</v>
      </c>
      <c r="R23" s="49" t="s">
        <v>1</v>
      </c>
      <c r="S23" s="50">
        <v>217018297</v>
      </c>
      <c r="T23" s="50">
        <v>17163664</v>
      </c>
      <c r="U23" s="50">
        <v>17163664</v>
      </c>
      <c r="V23" s="50">
        <v>17163664</v>
      </c>
    </row>
    <row r="24" spans="1:22" ht="56.25" x14ac:dyDescent="0.25">
      <c r="A24" s="46" t="s">
        <v>67</v>
      </c>
      <c r="B24" s="47" t="s">
        <v>68</v>
      </c>
      <c r="C24" s="48" t="s">
        <v>158</v>
      </c>
      <c r="D24" s="46" t="s">
        <v>52</v>
      </c>
      <c r="E24" s="46" t="s">
        <v>72</v>
      </c>
      <c r="F24" s="46" t="s">
        <v>53</v>
      </c>
      <c r="G24" s="46" t="s">
        <v>56</v>
      </c>
      <c r="H24" s="46" t="s">
        <v>159</v>
      </c>
      <c r="I24" s="46"/>
      <c r="J24" s="46"/>
      <c r="K24" s="46"/>
      <c r="L24" s="46"/>
      <c r="M24" s="46" t="s">
        <v>32</v>
      </c>
      <c r="N24" s="46" t="s">
        <v>55</v>
      </c>
      <c r="O24" s="46" t="s">
        <v>34</v>
      </c>
      <c r="P24" s="47" t="s">
        <v>160</v>
      </c>
      <c r="Q24" s="49" t="s">
        <v>1</v>
      </c>
      <c r="R24" s="49" t="s">
        <v>1</v>
      </c>
      <c r="S24" s="50">
        <v>1689800000</v>
      </c>
      <c r="T24" s="50">
        <v>0</v>
      </c>
      <c r="U24" s="50">
        <v>0</v>
      </c>
      <c r="V24" s="50">
        <v>0</v>
      </c>
    </row>
    <row r="25" spans="1:22" ht="56.25" x14ac:dyDescent="0.25">
      <c r="A25" s="46" t="s">
        <v>67</v>
      </c>
      <c r="B25" s="47" t="s">
        <v>68</v>
      </c>
      <c r="C25" s="48" t="s">
        <v>158</v>
      </c>
      <c r="D25" s="46" t="s">
        <v>52</v>
      </c>
      <c r="E25" s="46" t="s">
        <v>72</v>
      </c>
      <c r="F25" s="46" t="s">
        <v>53</v>
      </c>
      <c r="G25" s="46" t="s">
        <v>56</v>
      </c>
      <c r="H25" s="46" t="s">
        <v>159</v>
      </c>
      <c r="I25" s="46"/>
      <c r="J25" s="46"/>
      <c r="K25" s="46"/>
      <c r="L25" s="46"/>
      <c r="M25" s="46" t="s">
        <v>69</v>
      </c>
      <c r="N25" s="46" t="s">
        <v>70</v>
      </c>
      <c r="O25" s="46" t="s">
        <v>34</v>
      </c>
      <c r="P25" s="47" t="s">
        <v>160</v>
      </c>
      <c r="Q25" s="49" t="s">
        <v>1</v>
      </c>
      <c r="R25" s="49" t="s">
        <v>1</v>
      </c>
      <c r="S25" s="50">
        <v>49674601.020000003</v>
      </c>
      <c r="T25" s="50">
        <v>0</v>
      </c>
      <c r="U25" s="50">
        <v>0</v>
      </c>
      <c r="V25" s="50">
        <v>0</v>
      </c>
    </row>
    <row r="26" spans="1:22" ht="45" x14ac:dyDescent="0.25">
      <c r="A26" s="46" t="s">
        <v>67</v>
      </c>
      <c r="B26" s="47" t="s">
        <v>68</v>
      </c>
      <c r="C26" s="48" t="s">
        <v>161</v>
      </c>
      <c r="D26" s="46" t="s">
        <v>52</v>
      </c>
      <c r="E26" s="46" t="s">
        <v>72</v>
      </c>
      <c r="F26" s="46" t="s">
        <v>53</v>
      </c>
      <c r="G26" s="46" t="s">
        <v>57</v>
      </c>
      <c r="H26" s="46" t="s">
        <v>162</v>
      </c>
      <c r="I26" s="46"/>
      <c r="J26" s="46"/>
      <c r="K26" s="46"/>
      <c r="L26" s="46"/>
      <c r="M26" s="46" t="s">
        <v>69</v>
      </c>
      <c r="N26" s="46" t="s">
        <v>70</v>
      </c>
      <c r="O26" s="46" t="s">
        <v>34</v>
      </c>
      <c r="P26" s="47" t="s">
        <v>163</v>
      </c>
      <c r="Q26" s="49" t="s">
        <v>1</v>
      </c>
      <c r="R26" s="49" t="s">
        <v>1</v>
      </c>
      <c r="S26" s="50">
        <v>6835695095.6000004</v>
      </c>
      <c r="T26" s="50">
        <v>859772347.72000003</v>
      </c>
      <c r="U26" s="50">
        <v>836911850.63</v>
      </c>
      <c r="V26" s="50">
        <v>836911850.63</v>
      </c>
    </row>
    <row r="27" spans="1:22" ht="56.25" x14ac:dyDescent="0.25">
      <c r="A27" s="46" t="s">
        <v>67</v>
      </c>
      <c r="B27" s="47" t="s">
        <v>68</v>
      </c>
      <c r="C27" s="48" t="s">
        <v>164</v>
      </c>
      <c r="D27" s="46" t="s">
        <v>52</v>
      </c>
      <c r="E27" s="46" t="s">
        <v>64</v>
      </c>
      <c r="F27" s="46" t="s">
        <v>53</v>
      </c>
      <c r="G27" s="46" t="s">
        <v>66</v>
      </c>
      <c r="H27" s="46" t="s">
        <v>165</v>
      </c>
      <c r="I27" s="46"/>
      <c r="J27" s="46"/>
      <c r="K27" s="46"/>
      <c r="L27" s="46"/>
      <c r="M27" s="46" t="s">
        <v>69</v>
      </c>
      <c r="N27" s="46" t="s">
        <v>70</v>
      </c>
      <c r="O27" s="46" t="s">
        <v>34</v>
      </c>
      <c r="P27" s="47" t="s">
        <v>166</v>
      </c>
      <c r="Q27" s="49" t="s">
        <v>1</v>
      </c>
      <c r="R27" s="49" t="s">
        <v>1</v>
      </c>
      <c r="S27" s="50">
        <v>4859928345.3699999</v>
      </c>
      <c r="T27" s="50">
        <v>4020208050</v>
      </c>
      <c r="U27" s="50">
        <v>4020208050</v>
      </c>
      <c r="V27" s="50">
        <v>4020208050</v>
      </c>
    </row>
    <row r="28" spans="1:22" ht="56.25" x14ac:dyDescent="0.25">
      <c r="A28" s="46" t="s">
        <v>67</v>
      </c>
      <c r="B28" s="47" t="s">
        <v>68</v>
      </c>
      <c r="C28" s="48" t="s">
        <v>167</v>
      </c>
      <c r="D28" s="46" t="s">
        <v>52</v>
      </c>
      <c r="E28" s="46" t="s">
        <v>64</v>
      </c>
      <c r="F28" s="46" t="s">
        <v>53</v>
      </c>
      <c r="G28" s="46" t="s">
        <v>63</v>
      </c>
      <c r="H28" s="46" t="s">
        <v>165</v>
      </c>
      <c r="I28" s="46"/>
      <c r="J28" s="46"/>
      <c r="K28" s="46"/>
      <c r="L28" s="46"/>
      <c r="M28" s="46" t="s">
        <v>69</v>
      </c>
      <c r="N28" s="46" t="s">
        <v>70</v>
      </c>
      <c r="O28" s="46" t="s">
        <v>34</v>
      </c>
      <c r="P28" s="47" t="s">
        <v>166</v>
      </c>
      <c r="Q28" s="49" t="s">
        <v>1</v>
      </c>
      <c r="R28" s="49" t="s">
        <v>1</v>
      </c>
      <c r="S28" s="50">
        <v>5592530353.6000004</v>
      </c>
      <c r="T28" s="50">
        <v>670548029</v>
      </c>
      <c r="U28" s="50">
        <v>670548029</v>
      </c>
      <c r="V28" s="50">
        <v>670548029</v>
      </c>
    </row>
    <row r="29" spans="1:22" ht="45" x14ac:dyDescent="0.25">
      <c r="A29" s="46" t="s">
        <v>67</v>
      </c>
      <c r="B29" s="47" t="s">
        <v>68</v>
      </c>
      <c r="C29" s="48" t="s">
        <v>168</v>
      </c>
      <c r="D29" s="46" t="s">
        <v>52</v>
      </c>
      <c r="E29" s="46" t="s">
        <v>64</v>
      </c>
      <c r="F29" s="46" t="s">
        <v>53</v>
      </c>
      <c r="G29" s="46" t="s">
        <v>33</v>
      </c>
      <c r="H29" s="46" t="s">
        <v>162</v>
      </c>
      <c r="I29" s="46"/>
      <c r="J29" s="46"/>
      <c r="K29" s="46"/>
      <c r="L29" s="46"/>
      <c r="M29" s="46" t="s">
        <v>69</v>
      </c>
      <c r="N29" s="46" t="s">
        <v>70</v>
      </c>
      <c r="O29" s="46" t="s">
        <v>34</v>
      </c>
      <c r="P29" s="47" t="s">
        <v>163</v>
      </c>
      <c r="Q29" s="49" t="s">
        <v>1</v>
      </c>
      <c r="R29" s="49" t="s">
        <v>1</v>
      </c>
      <c r="S29" s="50">
        <v>44638345</v>
      </c>
      <c r="T29" s="50">
        <v>2563363</v>
      </c>
      <c r="U29" s="50">
        <v>2563363</v>
      </c>
      <c r="V29" s="50">
        <v>2563363</v>
      </c>
    </row>
    <row r="30" spans="1:22" ht="33.75" x14ac:dyDescent="0.25">
      <c r="A30" s="46" t="s">
        <v>73</v>
      </c>
      <c r="B30" s="47" t="s">
        <v>74</v>
      </c>
      <c r="C30" s="48" t="s">
        <v>29</v>
      </c>
      <c r="D30" s="46" t="s">
        <v>30</v>
      </c>
      <c r="E30" s="46" t="s">
        <v>31</v>
      </c>
      <c r="F30" s="46" t="s">
        <v>31</v>
      </c>
      <c r="G30" s="46" t="s">
        <v>31</v>
      </c>
      <c r="H30" s="46"/>
      <c r="I30" s="46"/>
      <c r="J30" s="46"/>
      <c r="K30" s="46"/>
      <c r="L30" s="46"/>
      <c r="M30" s="46" t="s">
        <v>32</v>
      </c>
      <c r="N30" s="46" t="s">
        <v>33</v>
      </c>
      <c r="O30" s="46" t="s">
        <v>34</v>
      </c>
      <c r="P30" s="47" t="s">
        <v>35</v>
      </c>
      <c r="Q30" s="49" t="s">
        <v>1</v>
      </c>
      <c r="R30" s="49" t="s">
        <v>1</v>
      </c>
      <c r="S30" s="50">
        <v>33534482</v>
      </c>
      <c r="T30" s="50">
        <v>33534482</v>
      </c>
      <c r="U30" s="50">
        <v>33534482</v>
      </c>
      <c r="V30" s="50">
        <v>18749419</v>
      </c>
    </row>
    <row r="31" spans="1:22" ht="33.75" x14ac:dyDescent="0.25">
      <c r="A31" s="46" t="s">
        <v>73</v>
      </c>
      <c r="B31" s="47" t="s">
        <v>74</v>
      </c>
      <c r="C31" s="48" t="s">
        <v>169</v>
      </c>
      <c r="D31" s="46" t="s">
        <v>30</v>
      </c>
      <c r="E31" s="46" t="s">
        <v>31</v>
      </c>
      <c r="F31" s="46" t="s">
        <v>31</v>
      </c>
      <c r="G31" s="46" t="s">
        <v>37</v>
      </c>
      <c r="H31" s="46"/>
      <c r="I31" s="46"/>
      <c r="J31" s="46"/>
      <c r="K31" s="46"/>
      <c r="L31" s="46"/>
      <c r="M31" s="46" t="s">
        <v>32</v>
      </c>
      <c r="N31" s="46" t="s">
        <v>33</v>
      </c>
      <c r="O31" s="46" t="s">
        <v>34</v>
      </c>
      <c r="P31" s="47" t="s">
        <v>170</v>
      </c>
      <c r="Q31" s="49" t="s">
        <v>1</v>
      </c>
      <c r="R31" s="49" t="s">
        <v>1</v>
      </c>
      <c r="S31" s="50">
        <v>1291900</v>
      </c>
      <c r="T31" s="50">
        <v>1291900</v>
      </c>
      <c r="U31" s="50">
        <v>1291900</v>
      </c>
      <c r="V31" s="50">
        <v>951900</v>
      </c>
    </row>
    <row r="32" spans="1:22" ht="33.75" x14ac:dyDescent="0.25">
      <c r="A32" s="46" t="s">
        <v>73</v>
      </c>
      <c r="B32" s="47" t="s">
        <v>74</v>
      </c>
      <c r="C32" s="48" t="s">
        <v>75</v>
      </c>
      <c r="D32" s="46" t="s">
        <v>30</v>
      </c>
      <c r="E32" s="46" t="s">
        <v>31</v>
      </c>
      <c r="F32" s="46" t="s">
        <v>31</v>
      </c>
      <c r="G32" s="46" t="s">
        <v>41</v>
      </c>
      <c r="H32" s="46"/>
      <c r="I32" s="46"/>
      <c r="J32" s="46"/>
      <c r="K32" s="46"/>
      <c r="L32" s="46"/>
      <c r="M32" s="46" t="s">
        <v>32</v>
      </c>
      <c r="N32" s="46" t="s">
        <v>33</v>
      </c>
      <c r="O32" s="46" t="s">
        <v>34</v>
      </c>
      <c r="P32" s="47" t="s">
        <v>76</v>
      </c>
      <c r="Q32" s="49" t="s">
        <v>1</v>
      </c>
      <c r="R32" s="49" t="s">
        <v>1</v>
      </c>
      <c r="S32" s="50">
        <v>160849365.40000001</v>
      </c>
      <c r="T32" s="50">
        <v>146127485.40000001</v>
      </c>
      <c r="U32" s="50">
        <v>121637166.40000001</v>
      </c>
      <c r="V32" s="50">
        <v>92395064.400000006</v>
      </c>
    </row>
    <row r="33" spans="1:22" ht="33.75" x14ac:dyDescent="0.25">
      <c r="A33" s="46" t="s">
        <v>73</v>
      </c>
      <c r="B33" s="47" t="s">
        <v>74</v>
      </c>
      <c r="C33" s="48" t="s">
        <v>36</v>
      </c>
      <c r="D33" s="46" t="s">
        <v>30</v>
      </c>
      <c r="E33" s="46" t="s">
        <v>37</v>
      </c>
      <c r="F33" s="46"/>
      <c r="G33" s="46"/>
      <c r="H33" s="46"/>
      <c r="I33" s="46"/>
      <c r="J33" s="46"/>
      <c r="K33" s="46"/>
      <c r="L33" s="46"/>
      <c r="M33" s="46" t="s">
        <v>32</v>
      </c>
      <c r="N33" s="46" t="s">
        <v>33</v>
      </c>
      <c r="O33" s="46" t="s">
        <v>34</v>
      </c>
      <c r="P33" s="47" t="s">
        <v>38</v>
      </c>
      <c r="Q33" s="49" t="s">
        <v>1</v>
      </c>
      <c r="R33" s="49" t="s">
        <v>1</v>
      </c>
      <c r="S33" s="50">
        <v>53452574110.370003</v>
      </c>
      <c r="T33" s="50">
        <v>42394338922.849998</v>
      </c>
      <c r="U33" s="50">
        <v>38199658264.220001</v>
      </c>
      <c r="V33" s="50">
        <v>7820064699.5699997</v>
      </c>
    </row>
    <row r="34" spans="1:22" ht="33.75" x14ac:dyDescent="0.25">
      <c r="A34" s="46" t="s">
        <v>73</v>
      </c>
      <c r="B34" s="47" t="s">
        <v>74</v>
      </c>
      <c r="C34" s="48" t="s">
        <v>36</v>
      </c>
      <c r="D34" s="46" t="s">
        <v>30</v>
      </c>
      <c r="E34" s="46" t="s">
        <v>37</v>
      </c>
      <c r="F34" s="46"/>
      <c r="G34" s="46"/>
      <c r="H34" s="46"/>
      <c r="I34" s="46"/>
      <c r="J34" s="46"/>
      <c r="K34" s="46"/>
      <c r="L34" s="46"/>
      <c r="M34" s="46" t="s">
        <v>69</v>
      </c>
      <c r="N34" s="46" t="s">
        <v>71</v>
      </c>
      <c r="O34" s="46" t="s">
        <v>34</v>
      </c>
      <c r="P34" s="47" t="s">
        <v>38</v>
      </c>
      <c r="Q34" s="49" t="s">
        <v>1</v>
      </c>
      <c r="R34" s="49" t="s">
        <v>1</v>
      </c>
      <c r="S34" s="50">
        <v>218949982</v>
      </c>
      <c r="T34" s="50">
        <v>170928031</v>
      </c>
      <c r="U34" s="50">
        <v>53331364</v>
      </c>
      <c r="V34" s="50">
        <v>49895560</v>
      </c>
    </row>
    <row r="35" spans="1:22" ht="33.75" x14ac:dyDescent="0.25">
      <c r="A35" s="46" t="s">
        <v>73</v>
      </c>
      <c r="B35" s="47" t="s">
        <v>74</v>
      </c>
      <c r="C35" s="48" t="s">
        <v>77</v>
      </c>
      <c r="D35" s="46" t="s">
        <v>30</v>
      </c>
      <c r="E35" s="46" t="s">
        <v>41</v>
      </c>
      <c r="F35" s="46" t="s">
        <v>41</v>
      </c>
      <c r="G35" s="46" t="s">
        <v>31</v>
      </c>
      <c r="H35" s="46" t="s">
        <v>78</v>
      </c>
      <c r="I35" s="46"/>
      <c r="J35" s="46"/>
      <c r="K35" s="46"/>
      <c r="L35" s="46"/>
      <c r="M35" s="46" t="s">
        <v>32</v>
      </c>
      <c r="N35" s="46" t="s">
        <v>33</v>
      </c>
      <c r="O35" s="46" t="s">
        <v>34</v>
      </c>
      <c r="P35" s="47" t="s">
        <v>79</v>
      </c>
      <c r="Q35" s="49" t="s">
        <v>1</v>
      </c>
      <c r="R35" s="49" t="s">
        <v>1</v>
      </c>
      <c r="S35" s="50">
        <v>4590413308.2299995</v>
      </c>
      <c r="T35" s="50">
        <v>2780099432.6999998</v>
      </c>
      <c r="U35" s="50">
        <v>2550461705</v>
      </c>
      <c r="V35" s="50">
        <v>2436949592</v>
      </c>
    </row>
    <row r="36" spans="1:22" ht="33.75" x14ac:dyDescent="0.25">
      <c r="A36" s="46" t="s">
        <v>73</v>
      </c>
      <c r="B36" s="47" t="s">
        <v>74</v>
      </c>
      <c r="C36" s="48" t="s">
        <v>77</v>
      </c>
      <c r="D36" s="46" t="s">
        <v>30</v>
      </c>
      <c r="E36" s="46" t="s">
        <v>41</v>
      </c>
      <c r="F36" s="46" t="s">
        <v>41</v>
      </c>
      <c r="G36" s="46" t="s">
        <v>31</v>
      </c>
      <c r="H36" s="46" t="s">
        <v>78</v>
      </c>
      <c r="I36" s="46"/>
      <c r="J36" s="46"/>
      <c r="K36" s="46"/>
      <c r="L36" s="46"/>
      <c r="M36" s="46" t="s">
        <v>69</v>
      </c>
      <c r="N36" s="46" t="s">
        <v>71</v>
      </c>
      <c r="O36" s="46" t="s">
        <v>34</v>
      </c>
      <c r="P36" s="47" t="s">
        <v>79</v>
      </c>
      <c r="Q36" s="49" t="s">
        <v>1</v>
      </c>
      <c r="R36" s="49" t="s">
        <v>1</v>
      </c>
      <c r="S36" s="50">
        <v>76580326</v>
      </c>
      <c r="T36" s="50">
        <v>25377276</v>
      </c>
      <c r="U36" s="50">
        <v>3563032</v>
      </c>
      <c r="V36" s="50">
        <v>3563032</v>
      </c>
    </row>
    <row r="37" spans="1:22" ht="45" x14ac:dyDescent="0.25">
      <c r="A37" s="46" t="s">
        <v>73</v>
      </c>
      <c r="B37" s="47" t="s">
        <v>74</v>
      </c>
      <c r="C37" s="48" t="s">
        <v>80</v>
      </c>
      <c r="D37" s="46" t="s">
        <v>30</v>
      </c>
      <c r="E37" s="46" t="s">
        <v>41</v>
      </c>
      <c r="F37" s="46" t="s">
        <v>41</v>
      </c>
      <c r="G37" s="46" t="s">
        <v>31</v>
      </c>
      <c r="H37" s="46" t="s">
        <v>81</v>
      </c>
      <c r="I37" s="46"/>
      <c r="J37" s="46"/>
      <c r="K37" s="46"/>
      <c r="L37" s="46"/>
      <c r="M37" s="46" t="s">
        <v>32</v>
      </c>
      <c r="N37" s="46" t="s">
        <v>33</v>
      </c>
      <c r="O37" s="46" t="s">
        <v>34</v>
      </c>
      <c r="P37" s="47" t="s">
        <v>82</v>
      </c>
      <c r="Q37" s="49" t="s">
        <v>1</v>
      </c>
      <c r="R37" s="49" t="s">
        <v>1</v>
      </c>
      <c r="S37" s="50">
        <v>33529113</v>
      </c>
      <c r="T37" s="50">
        <v>30532394</v>
      </c>
      <c r="U37" s="50">
        <v>30084034</v>
      </c>
      <c r="V37" s="50">
        <v>30084034</v>
      </c>
    </row>
    <row r="38" spans="1:22" ht="33.75" x14ac:dyDescent="0.25">
      <c r="A38" s="46" t="s">
        <v>73</v>
      </c>
      <c r="B38" s="47" t="s">
        <v>74</v>
      </c>
      <c r="C38" s="48" t="s">
        <v>83</v>
      </c>
      <c r="D38" s="46" t="s">
        <v>30</v>
      </c>
      <c r="E38" s="46" t="s">
        <v>41</v>
      </c>
      <c r="F38" s="46" t="s">
        <v>33</v>
      </c>
      <c r="G38" s="46"/>
      <c r="H38" s="46"/>
      <c r="I38" s="46"/>
      <c r="J38" s="46"/>
      <c r="K38" s="46"/>
      <c r="L38" s="46"/>
      <c r="M38" s="46" t="s">
        <v>32</v>
      </c>
      <c r="N38" s="46" t="s">
        <v>33</v>
      </c>
      <c r="O38" s="46" t="s">
        <v>34</v>
      </c>
      <c r="P38" s="47" t="s">
        <v>84</v>
      </c>
      <c r="Q38" s="49" t="s">
        <v>1</v>
      </c>
      <c r="R38" s="49" t="s">
        <v>1</v>
      </c>
      <c r="S38" s="50">
        <v>913449340.17999995</v>
      </c>
      <c r="T38" s="50">
        <v>913449340.17999995</v>
      </c>
      <c r="U38" s="50">
        <v>913449340.17999995</v>
      </c>
      <c r="V38" s="50">
        <v>522979726</v>
      </c>
    </row>
    <row r="39" spans="1:22" ht="33.75" x14ac:dyDescent="0.25">
      <c r="A39" s="46" t="s">
        <v>73</v>
      </c>
      <c r="B39" s="47" t="s">
        <v>74</v>
      </c>
      <c r="C39" s="48" t="s">
        <v>85</v>
      </c>
      <c r="D39" s="46" t="s">
        <v>30</v>
      </c>
      <c r="E39" s="46" t="s">
        <v>86</v>
      </c>
      <c r="F39" s="46"/>
      <c r="G39" s="46"/>
      <c r="H39" s="46"/>
      <c r="I39" s="46"/>
      <c r="J39" s="46"/>
      <c r="K39" s="46"/>
      <c r="L39" s="46"/>
      <c r="M39" s="46" t="s">
        <v>69</v>
      </c>
      <c r="N39" s="46" t="s">
        <v>71</v>
      </c>
      <c r="O39" s="46" t="s">
        <v>34</v>
      </c>
      <c r="P39" s="47" t="s">
        <v>87</v>
      </c>
      <c r="Q39" s="49" t="s">
        <v>1</v>
      </c>
      <c r="R39" s="49" t="s">
        <v>1</v>
      </c>
      <c r="S39" s="50">
        <v>1005480162.28</v>
      </c>
      <c r="T39" s="50">
        <v>398892248</v>
      </c>
      <c r="U39" s="50">
        <v>50138007</v>
      </c>
      <c r="V39" s="50">
        <v>50138007</v>
      </c>
    </row>
    <row r="40" spans="1:22" ht="33.75" x14ac:dyDescent="0.25">
      <c r="A40" s="46" t="s">
        <v>73</v>
      </c>
      <c r="B40" s="47" t="s">
        <v>74</v>
      </c>
      <c r="C40" s="48" t="s">
        <v>171</v>
      </c>
      <c r="D40" s="46" t="s">
        <v>30</v>
      </c>
      <c r="E40" s="46" t="s">
        <v>102</v>
      </c>
      <c r="F40" s="46" t="s">
        <v>41</v>
      </c>
      <c r="G40" s="46"/>
      <c r="H40" s="46"/>
      <c r="I40" s="46"/>
      <c r="J40" s="46"/>
      <c r="K40" s="46"/>
      <c r="L40" s="46"/>
      <c r="M40" s="46" t="s">
        <v>32</v>
      </c>
      <c r="N40" s="46" t="s">
        <v>33</v>
      </c>
      <c r="O40" s="46" t="s">
        <v>34</v>
      </c>
      <c r="P40" s="47" t="s">
        <v>172</v>
      </c>
      <c r="Q40" s="49" t="s">
        <v>1</v>
      </c>
      <c r="R40" s="49" t="s">
        <v>1</v>
      </c>
      <c r="S40" s="50">
        <v>65520486</v>
      </c>
      <c r="T40" s="50">
        <v>524139</v>
      </c>
      <c r="U40" s="50">
        <v>0</v>
      </c>
      <c r="V40" s="50">
        <v>0</v>
      </c>
    </row>
    <row r="41" spans="1:22" ht="56.25" x14ac:dyDescent="0.25">
      <c r="A41" s="46" t="s">
        <v>73</v>
      </c>
      <c r="B41" s="47" t="s">
        <v>74</v>
      </c>
      <c r="C41" s="48" t="s">
        <v>173</v>
      </c>
      <c r="D41" s="46" t="s">
        <v>52</v>
      </c>
      <c r="E41" s="46" t="s">
        <v>104</v>
      </c>
      <c r="F41" s="46" t="s">
        <v>53</v>
      </c>
      <c r="G41" s="46" t="s">
        <v>174</v>
      </c>
      <c r="H41" s="46" t="s">
        <v>175</v>
      </c>
      <c r="I41" s="46"/>
      <c r="J41" s="46"/>
      <c r="K41" s="46"/>
      <c r="L41" s="46"/>
      <c r="M41" s="46" t="s">
        <v>32</v>
      </c>
      <c r="N41" s="46" t="s">
        <v>46</v>
      </c>
      <c r="O41" s="46" t="s">
        <v>34</v>
      </c>
      <c r="P41" s="47" t="s">
        <v>176</v>
      </c>
      <c r="Q41" s="49" t="s">
        <v>1</v>
      </c>
      <c r="R41" s="49" t="s">
        <v>1</v>
      </c>
      <c r="S41" s="50">
        <v>150000000</v>
      </c>
      <c r="T41" s="50">
        <v>0</v>
      </c>
      <c r="U41" s="50">
        <v>0</v>
      </c>
      <c r="V41" s="50">
        <v>0</v>
      </c>
    </row>
    <row r="42" spans="1:22" ht="56.25" x14ac:dyDescent="0.25">
      <c r="A42" s="46" t="s">
        <v>73</v>
      </c>
      <c r="B42" s="47" t="s">
        <v>74</v>
      </c>
      <c r="C42" s="48" t="s">
        <v>177</v>
      </c>
      <c r="D42" s="46" t="s">
        <v>52</v>
      </c>
      <c r="E42" s="46" t="s">
        <v>64</v>
      </c>
      <c r="F42" s="46" t="s">
        <v>53</v>
      </c>
      <c r="G42" s="46" t="s">
        <v>105</v>
      </c>
      <c r="H42" s="46" t="s">
        <v>175</v>
      </c>
      <c r="I42" s="46"/>
      <c r="J42" s="46"/>
      <c r="K42" s="46"/>
      <c r="L42" s="46"/>
      <c r="M42" s="46" t="s">
        <v>32</v>
      </c>
      <c r="N42" s="46" t="s">
        <v>46</v>
      </c>
      <c r="O42" s="46" t="s">
        <v>34</v>
      </c>
      <c r="P42" s="47" t="s">
        <v>176</v>
      </c>
      <c r="Q42" s="49" t="s">
        <v>1</v>
      </c>
      <c r="R42" s="49" t="s">
        <v>1</v>
      </c>
      <c r="S42" s="50">
        <v>80169250</v>
      </c>
      <c r="T42" s="50">
        <v>80169250</v>
      </c>
      <c r="U42" s="50">
        <v>80169250</v>
      </c>
      <c r="V42" s="50">
        <v>80169250</v>
      </c>
    </row>
    <row r="43" spans="1:22" ht="45" x14ac:dyDescent="0.25">
      <c r="A43" s="46" t="s">
        <v>88</v>
      </c>
      <c r="B43" s="47" t="s">
        <v>89</v>
      </c>
      <c r="C43" s="48" t="s">
        <v>36</v>
      </c>
      <c r="D43" s="46" t="s">
        <v>30</v>
      </c>
      <c r="E43" s="46" t="s">
        <v>37</v>
      </c>
      <c r="F43" s="46"/>
      <c r="G43" s="46"/>
      <c r="H43" s="46"/>
      <c r="I43" s="46"/>
      <c r="J43" s="46"/>
      <c r="K43" s="46"/>
      <c r="L43" s="46"/>
      <c r="M43" s="46" t="s">
        <v>32</v>
      </c>
      <c r="N43" s="46" t="s">
        <v>33</v>
      </c>
      <c r="O43" s="46" t="s">
        <v>34</v>
      </c>
      <c r="P43" s="47" t="s">
        <v>38</v>
      </c>
      <c r="Q43" s="49" t="s">
        <v>1</v>
      </c>
      <c r="R43" s="49" t="s">
        <v>1</v>
      </c>
      <c r="S43" s="50">
        <v>164495074.37</v>
      </c>
      <c r="T43" s="50">
        <v>140198696.09</v>
      </c>
      <c r="U43" s="50">
        <v>126872612.09</v>
      </c>
      <c r="V43" s="50">
        <v>126872612.09</v>
      </c>
    </row>
    <row r="44" spans="1:22" ht="45" x14ac:dyDescent="0.25">
      <c r="A44" s="46" t="s">
        <v>88</v>
      </c>
      <c r="B44" s="47" t="s">
        <v>89</v>
      </c>
      <c r="C44" s="48" t="s">
        <v>90</v>
      </c>
      <c r="D44" s="46" t="s">
        <v>30</v>
      </c>
      <c r="E44" s="46" t="s">
        <v>41</v>
      </c>
      <c r="F44" s="46" t="s">
        <v>41</v>
      </c>
      <c r="G44" s="46" t="s">
        <v>31</v>
      </c>
      <c r="H44" s="46" t="s">
        <v>91</v>
      </c>
      <c r="I44" s="46"/>
      <c r="J44" s="46"/>
      <c r="K44" s="46"/>
      <c r="L44" s="46"/>
      <c r="M44" s="46" t="s">
        <v>32</v>
      </c>
      <c r="N44" s="46" t="s">
        <v>33</v>
      </c>
      <c r="O44" s="46" t="s">
        <v>34</v>
      </c>
      <c r="P44" s="47" t="s">
        <v>92</v>
      </c>
      <c r="Q44" s="49" t="s">
        <v>1</v>
      </c>
      <c r="R44" s="49" t="s">
        <v>1</v>
      </c>
      <c r="S44" s="50">
        <v>12305790820.440001</v>
      </c>
      <c r="T44" s="50">
        <v>12027073515.52</v>
      </c>
      <c r="U44" s="50">
        <v>11945218875.52</v>
      </c>
      <c r="V44" s="50">
        <v>11945218875.52</v>
      </c>
    </row>
    <row r="45" spans="1:22" ht="45" x14ac:dyDescent="0.25">
      <c r="A45" s="46" t="s">
        <v>88</v>
      </c>
      <c r="B45" s="47" t="s">
        <v>89</v>
      </c>
      <c r="C45" s="48" t="s">
        <v>83</v>
      </c>
      <c r="D45" s="46" t="s">
        <v>30</v>
      </c>
      <c r="E45" s="46" t="s">
        <v>41</v>
      </c>
      <c r="F45" s="46" t="s">
        <v>33</v>
      </c>
      <c r="G45" s="46"/>
      <c r="H45" s="46"/>
      <c r="I45" s="46"/>
      <c r="J45" s="46"/>
      <c r="K45" s="46"/>
      <c r="L45" s="46"/>
      <c r="M45" s="46" t="s">
        <v>32</v>
      </c>
      <c r="N45" s="46" t="s">
        <v>33</v>
      </c>
      <c r="O45" s="46" t="s">
        <v>34</v>
      </c>
      <c r="P45" s="47" t="s">
        <v>84</v>
      </c>
      <c r="Q45" s="49" t="s">
        <v>1</v>
      </c>
      <c r="R45" s="49" t="s">
        <v>1</v>
      </c>
      <c r="S45" s="50">
        <v>5453986115.3000002</v>
      </c>
      <c r="T45" s="50">
        <v>5363986115.3000002</v>
      </c>
      <c r="U45" s="50">
        <v>5363986115.3000002</v>
      </c>
      <c r="V45" s="50">
        <v>5363986115.3000002</v>
      </c>
    </row>
    <row r="46" spans="1:22" ht="45" x14ac:dyDescent="0.25">
      <c r="A46" s="46" t="s">
        <v>88</v>
      </c>
      <c r="B46" s="47" t="s">
        <v>89</v>
      </c>
      <c r="C46" s="48" t="s">
        <v>178</v>
      </c>
      <c r="D46" s="46" t="s">
        <v>52</v>
      </c>
      <c r="E46" s="46" t="s">
        <v>179</v>
      </c>
      <c r="F46" s="46" t="s">
        <v>53</v>
      </c>
      <c r="G46" s="46" t="s">
        <v>155</v>
      </c>
      <c r="H46" s="46" t="s">
        <v>180</v>
      </c>
      <c r="I46" s="46"/>
      <c r="J46" s="46"/>
      <c r="K46" s="46"/>
      <c r="L46" s="46"/>
      <c r="M46" s="46" t="s">
        <v>32</v>
      </c>
      <c r="N46" s="46" t="s">
        <v>46</v>
      </c>
      <c r="O46" s="46" t="s">
        <v>34</v>
      </c>
      <c r="P46" s="47" t="s">
        <v>181</v>
      </c>
      <c r="Q46" s="49" t="s">
        <v>1</v>
      </c>
      <c r="R46" s="49" t="s">
        <v>1</v>
      </c>
      <c r="S46" s="50">
        <v>401775490.89999998</v>
      </c>
      <c r="T46" s="50">
        <v>0</v>
      </c>
      <c r="U46" s="50">
        <v>0</v>
      </c>
      <c r="V46" s="50">
        <v>0</v>
      </c>
    </row>
    <row r="47" spans="1:22" ht="33.75" x14ac:dyDescent="0.25">
      <c r="A47" s="46" t="s">
        <v>93</v>
      </c>
      <c r="B47" s="47" t="s">
        <v>94</v>
      </c>
      <c r="C47" s="48" t="s">
        <v>36</v>
      </c>
      <c r="D47" s="46" t="s">
        <v>30</v>
      </c>
      <c r="E47" s="46" t="s">
        <v>37</v>
      </c>
      <c r="F47" s="46"/>
      <c r="G47" s="46"/>
      <c r="H47" s="46"/>
      <c r="I47" s="46"/>
      <c r="J47" s="46"/>
      <c r="K47" s="46"/>
      <c r="L47" s="46"/>
      <c r="M47" s="46" t="s">
        <v>32</v>
      </c>
      <c r="N47" s="46" t="s">
        <v>33</v>
      </c>
      <c r="O47" s="46" t="s">
        <v>34</v>
      </c>
      <c r="P47" s="47" t="s">
        <v>38</v>
      </c>
      <c r="Q47" s="49" t="s">
        <v>1</v>
      </c>
      <c r="R47" s="49" t="s">
        <v>1</v>
      </c>
      <c r="S47" s="50">
        <v>37277179552.68</v>
      </c>
      <c r="T47" s="50">
        <v>6408995472.2299995</v>
      </c>
      <c r="U47" s="50">
        <v>904640249</v>
      </c>
      <c r="V47" s="50">
        <v>904640249</v>
      </c>
    </row>
    <row r="48" spans="1:22" ht="45" x14ac:dyDescent="0.25">
      <c r="A48" s="46" t="s">
        <v>93</v>
      </c>
      <c r="B48" s="47" t="s">
        <v>94</v>
      </c>
      <c r="C48" s="48" t="s">
        <v>95</v>
      </c>
      <c r="D48" s="46" t="s">
        <v>30</v>
      </c>
      <c r="E48" s="46" t="s">
        <v>41</v>
      </c>
      <c r="F48" s="46" t="s">
        <v>49</v>
      </c>
      <c r="G48" s="46" t="s">
        <v>31</v>
      </c>
      <c r="H48" s="46" t="s">
        <v>96</v>
      </c>
      <c r="I48" s="46"/>
      <c r="J48" s="46"/>
      <c r="K48" s="46"/>
      <c r="L48" s="46"/>
      <c r="M48" s="46" t="s">
        <v>32</v>
      </c>
      <c r="N48" s="46" t="s">
        <v>33</v>
      </c>
      <c r="O48" s="46" t="s">
        <v>34</v>
      </c>
      <c r="P48" s="47" t="s">
        <v>97</v>
      </c>
      <c r="Q48" s="49" t="s">
        <v>1</v>
      </c>
      <c r="R48" s="49" t="s">
        <v>1</v>
      </c>
      <c r="S48" s="50">
        <v>80508159092.669998</v>
      </c>
      <c r="T48" s="50">
        <v>80508159092.669998</v>
      </c>
      <c r="U48" s="50">
        <v>80508159092.669998</v>
      </c>
      <c r="V48" s="50">
        <v>80508159092.669998</v>
      </c>
    </row>
    <row r="49" spans="1:22" ht="33.75" x14ac:dyDescent="0.25">
      <c r="A49" s="46" t="s">
        <v>93</v>
      </c>
      <c r="B49" s="47" t="s">
        <v>94</v>
      </c>
      <c r="C49" s="48" t="s">
        <v>98</v>
      </c>
      <c r="D49" s="46" t="s">
        <v>30</v>
      </c>
      <c r="E49" s="46" t="s">
        <v>41</v>
      </c>
      <c r="F49" s="46" t="s">
        <v>49</v>
      </c>
      <c r="G49" s="46" t="s">
        <v>31</v>
      </c>
      <c r="H49" s="46" t="s">
        <v>99</v>
      </c>
      <c r="I49" s="46"/>
      <c r="J49" s="46"/>
      <c r="K49" s="46"/>
      <c r="L49" s="46"/>
      <c r="M49" s="46" t="s">
        <v>32</v>
      </c>
      <c r="N49" s="46" t="s">
        <v>33</v>
      </c>
      <c r="O49" s="46" t="s">
        <v>34</v>
      </c>
      <c r="P49" s="47" t="s">
        <v>100</v>
      </c>
      <c r="Q49" s="49" t="s">
        <v>1</v>
      </c>
      <c r="R49" s="49" t="s">
        <v>1</v>
      </c>
      <c r="S49" s="50">
        <v>179090705597.04001</v>
      </c>
      <c r="T49" s="50">
        <v>87044073968.020004</v>
      </c>
      <c r="U49" s="50">
        <v>39633728006.739998</v>
      </c>
      <c r="V49" s="50">
        <v>39633728006.739998</v>
      </c>
    </row>
    <row r="50" spans="1:22" ht="33.75" x14ac:dyDescent="0.25">
      <c r="A50" s="46" t="s">
        <v>93</v>
      </c>
      <c r="B50" s="47" t="s">
        <v>94</v>
      </c>
      <c r="C50" s="48" t="s">
        <v>83</v>
      </c>
      <c r="D50" s="46" t="s">
        <v>30</v>
      </c>
      <c r="E50" s="46" t="s">
        <v>41</v>
      </c>
      <c r="F50" s="46" t="s">
        <v>33</v>
      </c>
      <c r="G50" s="46"/>
      <c r="H50" s="46"/>
      <c r="I50" s="46"/>
      <c r="J50" s="46"/>
      <c r="K50" s="46"/>
      <c r="L50" s="46"/>
      <c r="M50" s="46" t="s">
        <v>32</v>
      </c>
      <c r="N50" s="46" t="s">
        <v>33</v>
      </c>
      <c r="O50" s="46" t="s">
        <v>34</v>
      </c>
      <c r="P50" s="47" t="s">
        <v>84</v>
      </c>
      <c r="Q50" s="49" t="s">
        <v>1</v>
      </c>
      <c r="R50" s="49" t="s">
        <v>1</v>
      </c>
      <c r="S50" s="50">
        <v>871987396.23000002</v>
      </c>
      <c r="T50" s="50">
        <v>871987396.23000002</v>
      </c>
      <c r="U50" s="50">
        <v>871987396.23000002</v>
      </c>
      <c r="V50" s="50">
        <v>871987396.23000002</v>
      </c>
    </row>
    <row r="51" spans="1:22" ht="33.75" x14ac:dyDescent="0.25">
      <c r="A51" s="46" t="s">
        <v>93</v>
      </c>
      <c r="B51" s="47" t="s">
        <v>94</v>
      </c>
      <c r="C51" s="48" t="s">
        <v>101</v>
      </c>
      <c r="D51" s="46" t="s">
        <v>30</v>
      </c>
      <c r="E51" s="46" t="s">
        <v>102</v>
      </c>
      <c r="F51" s="46" t="s">
        <v>31</v>
      </c>
      <c r="G51" s="46"/>
      <c r="H51" s="46"/>
      <c r="I51" s="46"/>
      <c r="J51" s="46"/>
      <c r="K51" s="46"/>
      <c r="L51" s="46"/>
      <c r="M51" s="46" t="s">
        <v>32</v>
      </c>
      <c r="N51" s="46" t="s">
        <v>33</v>
      </c>
      <c r="O51" s="46" t="s">
        <v>34</v>
      </c>
      <c r="P51" s="47" t="s">
        <v>103</v>
      </c>
      <c r="Q51" s="49" t="s">
        <v>1</v>
      </c>
      <c r="R51" s="49" t="s">
        <v>1</v>
      </c>
      <c r="S51" s="50">
        <v>0</v>
      </c>
      <c r="T51" s="50">
        <v>0</v>
      </c>
      <c r="U51" s="50">
        <v>0</v>
      </c>
      <c r="V51" s="50">
        <v>0</v>
      </c>
    </row>
    <row r="52" spans="1:22" ht="56.25" x14ac:dyDescent="0.25">
      <c r="A52" s="46" t="s">
        <v>93</v>
      </c>
      <c r="B52" s="47" t="s">
        <v>94</v>
      </c>
      <c r="C52" s="48" t="s">
        <v>182</v>
      </c>
      <c r="D52" s="46" t="s">
        <v>52</v>
      </c>
      <c r="E52" s="46" t="s">
        <v>104</v>
      </c>
      <c r="F52" s="46" t="s">
        <v>53</v>
      </c>
      <c r="G52" s="46" t="s">
        <v>105</v>
      </c>
      <c r="H52" s="46" t="s">
        <v>175</v>
      </c>
      <c r="I52" s="46"/>
      <c r="J52" s="46"/>
      <c r="K52" s="46"/>
      <c r="L52" s="46"/>
      <c r="M52" s="46" t="s">
        <v>32</v>
      </c>
      <c r="N52" s="46" t="s">
        <v>39</v>
      </c>
      <c r="O52" s="46" t="s">
        <v>34</v>
      </c>
      <c r="P52" s="47" t="s">
        <v>176</v>
      </c>
      <c r="Q52" s="49" t="s">
        <v>1</v>
      </c>
      <c r="R52" s="49" t="s">
        <v>1</v>
      </c>
      <c r="S52" s="50">
        <v>231078171397.20001</v>
      </c>
      <c r="T52" s="50">
        <v>52705809497.779999</v>
      </c>
      <c r="U52" s="50">
        <v>49181840541.529999</v>
      </c>
      <c r="V52" s="50">
        <v>49181840541.529999</v>
      </c>
    </row>
    <row r="53" spans="1:22" ht="56.25" x14ac:dyDescent="0.25">
      <c r="A53" s="46" t="s">
        <v>93</v>
      </c>
      <c r="B53" s="47" t="s">
        <v>94</v>
      </c>
      <c r="C53" s="48" t="s">
        <v>183</v>
      </c>
      <c r="D53" s="46" t="s">
        <v>52</v>
      </c>
      <c r="E53" s="46" t="s">
        <v>104</v>
      </c>
      <c r="F53" s="46" t="s">
        <v>53</v>
      </c>
      <c r="G53" s="46" t="s">
        <v>65</v>
      </c>
      <c r="H53" s="46" t="s">
        <v>175</v>
      </c>
      <c r="I53" s="46"/>
      <c r="J53" s="46"/>
      <c r="K53" s="46"/>
      <c r="L53" s="46"/>
      <c r="M53" s="46" t="s">
        <v>32</v>
      </c>
      <c r="N53" s="46" t="s">
        <v>39</v>
      </c>
      <c r="O53" s="46" t="s">
        <v>34</v>
      </c>
      <c r="P53" s="47" t="s">
        <v>176</v>
      </c>
      <c r="Q53" s="49" t="s">
        <v>1</v>
      </c>
      <c r="R53" s="49" t="s">
        <v>1</v>
      </c>
      <c r="S53" s="50">
        <v>130636284488.98</v>
      </c>
      <c r="T53" s="50">
        <v>12253570956.75</v>
      </c>
      <c r="U53" s="50">
        <v>11675699279.48</v>
      </c>
      <c r="V53" s="50">
        <v>11675699279.48</v>
      </c>
    </row>
    <row r="54" spans="1:22" ht="56.25" x14ac:dyDescent="0.25">
      <c r="A54" s="46" t="s">
        <v>93</v>
      </c>
      <c r="B54" s="47" t="s">
        <v>94</v>
      </c>
      <c r="C54" s="48" t="s">
        <v>184</v>
      </c>
      <c r="D54" s="46" t="s">
        <v>52</v>
      </c>
      <c r="E54" s="46" t="s">
        <v>104</v>
      </c>
      <c r="F54" s="46" t="s">
        <v>53</v>
      </c>
      <c r="G54" s="46" t="s">
        <v>33</v>
      </c>
      <c r="H54" s="46" t="s">
        <v>175</v>
      </c>
      <c r="I54" s="46"/>
      <c r="J54" s="46"/>
      <c r="K54" s="46"/>
      <c r="L54" s="46"/>
      <c r="M54" s="46" t="s">
        <v>32</v>
      </c>
      <c r="N54" s="46" t="s">
        <v>39</v>
      </c>
      <c r="O54" s="46" t="s">
        <v>34</v>
      </c>
      <c r="P54" s="47" t="s">
        <v>176</v>
      </c>
      <c r="Q54" s="49" t="s">
        <v>1</v>
      </c>
      <c r="R54" s="49" t="s">
        <v>1</v>
      </c>
      <c r="S54" s="50">
        <v>20471145482</v>
      </c>
      <c r="T54" s="50">
        <v>0</v>
      </c>
      <c r="U54" s="50">
        <v>0</v>
      </c>
      <c r="V54" s="50">
        <v>0</v>
      </c>
    </row>
    <row r="55" spans="1:22" x14ac:dyDescent="0.25">
      <c r="A55" s="46" t="s">
        <v>1</v>
      </c>
      <c r="B55" s="47" t="s">
        <v>1</v>
      </c>
      <c r="C55" s="48" t="s">
        <v>1</v>
      </c>
      <c r="D55" s="46" t="s">
        <v>1</v>
      </c>
      <c r="E55" s="46" t="s">
        <v>1</v>
      </c>
      <c r="F55" s="46" t="s">
        <v>1</v>
      </c>
      <c r="G55" s="46" t="s">
        <v>1</v>
      </c>
      <c r="H55" s="46" t="s">
        <v>1</v>
      </c>
      <c r="I55" s="46" t="s">
        <v>1</v>
      </c>
      <c r="J55" s="46" t="s">
        <v>1</v>
      </c>
      <c r="K55" s="46" t="s">
        <v>1</v>
      </c>
      <c r="L55" s="46" t="s">
        <v>1</v>
      </c>
      <c r="M55" s="46" t="s">
        <v>1</v>
      </c>
      <c r="N55" s="46" t="s">
        <v>1</v>
      </c>
      <c r="O55" s="46" t="s">
        <v>1</v>
      </c>
      <c r="P55" s="47" t="s">
        <v>1</v>
      </c>
      <c r="Q55" s="49" t="s">
        <v>1</v>
      </c>
      <c r="R55" s="49" t="s">
        <v>1</v>
      </c>
      <c r="S55" s="50">
        <v>800144496059.40002</v>
      </c>
      <c r="T55" s="50">
        <v>316788307263.08002</v>
      </c>
      <c r="U55" s="50">
        <v>254418035656.16</v>
      </c>
      <c r="V55" s="50">
        <v>223486657395.32999</v>
      </c>
    </row>
    <row r="56" spans="1:22" x14ac:dyDescent="0.25">
      <c r="A56" s="46" t="s">
        <v>1</v>
      </c>
      <c r="B56" s="51" t="s">
        <v>1</v>
      </c>
      <c r="C56" s="48" t="s">
        <v>1</v>
      </c>
      <c r="D56" s="46" t="s">
        <v>1</v>
      </c>
      <c r="E56" s="46" t="s">
        <v>1</v>
      </c>
      <c r="F56" s="46" t="s">
        <v>1</v>
      </c>
      <c r="G56" s="46" t="s">
        <v>1</v>
      </c>
      <c r="H56" s="46" t="s">
        <v>1</v>
      </c>
      <c r="I56" s="46" t="s">
        <v>1</v>
      </c>
      <c r="J56" s="46" t="s">
        <v>1</v>
      </c>
      <c r="K56" s="46" t="s">
        <v>1</v>
      </c>
      <c r="L56" s="46" t="s">
        <v>1</v>
      </c>
      <c r="M56" s="46" t="s">
        <v>1</v>
      </c>
      <c r="N56" s="46" t="s">
        <v>1</v>
      </c>
      <c r="O56" s="46" t="s">
        <v>1</v>
      </c>
      <c r="P56" s="47" t="s">
        <v>1</v>
      </c>
      <c r="Q56" s="49" t="s">
        <v>1</v>
      </c>
      <c r="R56" s="49" t="s">
        <v>1</v>
      </c>
      <c r="S56" s="52" t="s">
        <v>1</v>
      </c>
      <c r="T56" s="52" t="s">
        <v>1</v>
      </c>
      <c r="U56" s="52" t="s">
        <v>1</v>
      </c>
      <c r="V56" s="52" t="s">
        <v>1</v>
      </c>
    </row>
    <row r="57" spans="1:22" ht="0" hidden="1" customHeight="1" x14ac:dyDescent="0.25"/>
    <row r="58" spans="1:22" ht="33.950000000000003" customHeight="1" x14ac:dyDescent="0.25"/>
    <row r="64" spans="1:22" ht="0" hidden="1" customHeight="1" x14ac:dyDescent="0.25"/>
    <row r="65" ht="33.950000000000003" customHeight="1" x14ac:dyDescent="0.25"/>
    <row r="74" ht="0" hidden="1" customHeight="1" x14ac:dyDescent="0.25"/>
    <row r="75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96"/>
  <sheetViews>
    <sheetView showGridLines="0" tabSelected="1" view="pageBreakPreview" zoomScale="80" zoomScaleNormal="80" zoomScaleSheetLayoutView="80" workbookViewId="0">
      <selection activeCell="G31" sqref="G31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6" spans="2:7" ht="24" x14ac:dyDescent="0.35">
      <c r="C6" s="11"/>
      <c r="D6" s="55" t="s">
        <v>187</v>
      </c>
      <c r="E6" s="55"/>
      <c r="F6" s="55"/>
      <c r="G6" s="55"/>
    </row>
    <row r="8" spans="2:7" s="10" customFormat="1" ht="30.75" customHeight="1" x14ac:dyDescent="0.35">
      <c r="B8" s="56" t="s">
        <v>106</v>
      </c>
      <c r="C8" s="56"/>
      <c r="D8" s="56"/>
      <c r="E8" s="56"/>
      <c r="F8" s="56"/>
      <c r="G8" s="56"/>
    </row>
    <row r="9" spans="2:7" ht="9.75" customHeight="1" x14ac:dyDescent="0.3">
      <c r="B9" s="1"/>
      <c r="C9" s="1"/>
      <c r="D9" s="1"/>
      <c r="E9" s="1"/>
      <c r="F9" s="1"/>
      <c r="G9" s="1"/>
    </row>
    <row r="10" spans="2:7" s="2" customFormat="1" x14ac:dyDescent="0.25">
      <c r="B10" s="6" t="s">
        <v>107</v>
      </c>
      <c r="C10" s="6" t="s">
        <v>108</v>
      </c>
      <c r="D10" s="6" t="s">
        <v>109</v>
      </c>
      <c r="E10" s="6" t="s">
        <v>110</v>
      </c>
      <c r="F10" s="6" t="s">
        <v>111</v>
      </c>
      <c r="G10" s="6" t="s">
        <v>110</v>
      </c>
    </row>
    <row r="11" spans="2:7" ht="6" customHeight="1" x14ac:dyDescent="0.3">
      <c r="B11" s="3"/>
      <c r="C11" s="3"/>
      <c r="D11" s="3"/>
      <c r="E11" s="3"/>
      <c r="F11" s="3"/>
      <c r="G11" s="3"/>
    </row>
    <row r="12" spans="2:7" s="4" customFormat="1" ht="18" x14ac:dyDescent="0.25">
      <c r="B12" s="12" t="s">
        <v>112</v>
      </c>
      <c r="C12" s="13">
        <f>+SUM(C13:C17)</f>
        <v>389832608942.75006</v>
      </c>
      <c r="D12" s="13">
        <f>+SUM(D13:D17)</f>
        <v>241435432758.04001</v>
      </c>
      <c r="E12" s="26">
        <f>+D12/C12</f>
        <v>0.61933103393486688</v>
      </c>
      <c r="F12" s="13">
        <f>+SUM(F13:F17)</f>
        <v>152266792612.37</v>
      </c>
      <c r="G12" s="26">
        <f t="shared" ref="G12:G17" si="0">+F12/C12</f>
        <v>0.3905953199382855</v>
      </c>
    </row>
    <row r="13" spans="2:7" ht="18" customHeight="1" x14ac:dyDescent="0.25">
      <c r="B13" s="16" t="s">
        <v>113</v>
      </c>
      <c r="C13" s="24">
        <f>+C30+C47+C61</f>
        <v>10815487086.08</v>
      </c>
      <c r="D13" s="24">
        <f>+D30+D47+D61</f>
        <v>965602957.48000002</v>
      </c>
      <c r="E13" s="27">
        <f t="shared" ref="E13:E17" si="1">+D13/C13</f>
        <v>8.9279655164377469E-2</v>
      </c>
      <c r="F13" s="24">
        <f>+F30+F61+F47</f>
        <v>896745473.48000002</v>
      </c>
      <c r="G13" s="27">
        <f t="shared" si="0"/>
        <v>8.2913091786143436E-2</v>
      </c>
    </row>
    <row r="14" spans="2:7" ht="18" customHeight="1" x14ac:dyDescent="0.25">
      <c r="B14" s="16" t="s">
        <v>114</v>
      </c>
      <c r="C14" s="24">
        <f>+C31+C62+C78+C91</f>
        <v>92384476462.360016</v>
      </c>
      <c r="D14" s="24">
        <f>+D31+D62+D78+D91</f>
        <v>50259111840.37999</v>
      </c>
      <c r="E14" s="27">
        <f t="shared" si="1"/>
        <v>0.54402117936834271</v>
      </c>
      <c r="F14" s="24">
        <f>+F31+F62+F78+F91</f>
        <v>9756690218.8699989</v>
      </c>
      <c r="G14" s="27">
        <f t="shared" si="0"/>
        <v>0.10560962828906806</v>
      </c>
    </row>
    <row r="15" spans="2:7" ht="18" customHeight="1" x14ac:dyDescent="0.25">
      <c r="B15" s="16" t="s">
        <v>115</v>
      </c>
      <c r="C15" s="24">
        <f>+C32+C63+C79+C92</f>
        <v>285561644746.03003</v>
      </c>
      <c r="D15" s="24">
        <f>+D32+D63+D79+D92</f>
        <v>189811301573.18002</v>
      </c>
      <c r="E15" s="27">
        <f>+D15/C15</f>
        <v>0.66469466423613199</v>
      </c>
      <c r="F15" s="24">
        <f>+F32+F63+F79+F92</f>
        <v>141563218913.01999</v>
      </c>
      <c r="G15" s="27">
        <f>+F15/C15</f>
        <v>0.49573610993493916</v>
      </c>
    </row>
    <row r="16" spans="2:7" s="17" customFormat="1" ht="24.95" customHeight="1" x14ac:dyDescent="0.25">
      <c r="B16" s="16" t="s">
        <v>116</v>
      </c>
      <c r="C16" s="24">
        <f>+C64</f>
        <v>1005480162.28</v>
      </c>
      <c r="D16" s="24">
        <f>+D64</f>
        <v>398892248</v>
      </c>
      <c r="E16" s="27">
        <f t="shared" si="1"/>
        <v>0.39671816805960902</v>
      </c>
      <c r="F16" s="24">
        <f>+F64</f>
        <v>50138007</v>
      </c>
      <c r="G16" s="27">
        <f t="shared" si="0"/>
        <v>4.9864740132026471E-2</v>
      </c>
    </row>
    <row r="17" spans="2:7" s="17" customFormat="1" ht="24.95" customHeight="1" x14ac:dyDescent="0.25">
      <c r="B17" s="16" t="s">
        <v>185</v>
      </c>
      <c r="C17" s="24">
        <f>+C65</f>
        <v>65520486</v>
      </c>
      <c r="D17" s="24">
        <f>+D65</f>
        <v>524139</v>
      </c>
      <c r="E17" s="27">
        <f t="shared" si="1"/>
        <v>7.99962014933772E-3</v>
      </c>
      <c r="F17" s="24">
        <f>+F65</f>
        <v>0</v>
      </c>
      <c r="G17" s="27">
        <f t="shared" si="0"/>
        <v>0</v>
      </c>
    </row>
    <row r="18" spans="2:7" s="4" customFormat="1" ht="18" x14ac:dyDescent="0.25">
      <c r="B18" s="12" t="s">
        <v>117</v>
      </c>
      <c r="C18" s="13">
        <f>+C33+C48+C66+C80+C93</f>
        <v>410311887116.65002</v>
      </c>
      <c r="D18" s="13">
        <f>+D33+D48+D66+D80+D93</f>
        <v>75352874505.039993</v>
      </c>
      <c r="E18" s="26">
        <f>+D18/C18</f>
        <v>0.18364779786069779</v>
      </c>
      <c r="F18" s="13">
        <f>+F33+F48+F66+F80+F93</f>
        <v>71219864782.959991</v>
      </c>
      <c r="G18" s="26">
        <f>+F18/C18</f>
        <v>0.17357494876260426</v>
      </c>
    </row>
    <row r="19" spans="2:7" ht="6" customHeight="1" x14ac:dyDescent="0.3">
      <c r="B19" s="3"/>
      <c r="C19" s="3"/>
      <c r="D19" s="3"/>
      <c r="E19" s="28"/>
      <c r="F19" s="3"/>
      <c r="G19" s="28"/>
    </row>
    <row r="20" spans="2:7" s="4" customFormat="1" ht="24.95" customHeight="1" x14ac:dyDescent="0.25">
      <c r="B20" s="14" t="s">
        <v>118</v>
      </c>
      <c r="C20" s="15">
        <f>+C18+C12</f>
        <v>800144496059.40015</v>
      </c>
      <c r="D20" s="15">
        <f>+D18+D12</f>
        <v>316788307263.08002</v>
      </c>
      <c r="E20" s="29">
        <f>+D20/C20</f>
        <v>0.39591387408551604</v>
      </c>
      <c r="F20" s="15">
        <f>+F18+F12</f>
        <v>223486657395.32999</v>
      </c>
      <c r="G20" s="29">
        <f>+F20/C20</f>
        <v>0.27930787313537814</v>
      </c>
    </row>
    <row r="21" spans="2:7" x14ac:dyDescent="0.25">
      <c r="C21" s="53"/>
      <c r="D21" s="53"/>
      <c r="F21" s="53"/>
    </row>
    <row r="23" spans="2:7" ht="26.25" x14ac:dyDescent="0.4">
      <c r="B23" s="42" t="s">
        <v>120</v>
      </c>
      <c r="C23" s="11"/>
      <c r="D23" s="55" t="s">
        <v>187</v>
      </c>
      <c r="E23" s="55"/>
      <c r="F23" s="55"/>
      <c r="G23" s="55"/>
    </row>
    <row r="27" spans="2:7" x14ac:dyDescent="0.25">
      <c r="B27" s="6" t="s">
        <v>107</v>
      </c>
      <c r="C27" s="6" t="s">
        <v>108</v>
      </c>
      <c r="D27" s="6" t="s">
        <v>109</v>
      </c>
      <c r="E27" s="6" t="s">
        <v>110</v>
      </c>
      <c r="F27" s="6" t="s">
        <v>111</v>
      </c>
      <c r="G27" s="6" t="s">
        <v>110</v>
      </c>
    </row>
    <row r="28" spans="2:7" ht="6" customHeight="1" x14ac:dyDescent="0.3">
      <c r="B28" s="7"/>
      <c r="C28" s="7"/>
      <c r="D28" s="7"/>
      <c r="E28" s="7"/>
      <c r="F28" s="7"/>
      <c r="G28" s="7"/>
    </row>
    <row r="29" spans="2:7" ht="18" x14ac:dyDescent="0.25">
      <c r="B29" s="18" t="s">
        <v>112</v>
      </c>
      <c r="C29" s="19">
        <f>+C30+C31+C32</f>
        <v>2988321379.8800001</v>
      </c>
      <c r="D29" s="19">
        <f>+D30+D31+D32</f>
        <v>1391213760.77</v>
      </c>
      <c r="E29" s="30">
        <f>+D29/C29</f>
        <v>0.4655502484227001</v>
      </c>
      <c r="F29" s="19">
        <f>+F30+F31+F32</f>
        <v>1101780140.77</v>
      </c>
      <c r="G29" s="30">
        <f>+F29/C29</f>
        <v>0.36869533116088182</v>
      </c>
    </row>
    <row r="30" spans="2:7" ht="16.5" x14ac:dyDescent="0.25">
      <c r="B30" s="16" t="s">
        <v>113</v>
      </c>
      <c r="C30" s="25">
        <v>0</v>
      </c>
      <c r="D30" s="25">
        <v>0</v>
      </c>
      <c r="E30" s="31">
        <v>0</v>
      </c>
      <c r="F30" s="25">
        <v>0</v>
      </c>
      <c r="G30" s="31">
        <v>0</v>
      </c>
    </row>
    <row r="31" spans="2:7" ht="18" customHeight="1" x14ac:dyDescent="0.25">
      <c r="B31" s="16" t="s">
        <v>114</v>
      </c>
      <c r="C31" s="25">
        <f>SUM(REP_EPG034_EjecucionPresupu!S5:S6)</f>
        <v>1271277742.9400001</v>
      </c>
      <c r="D31" s="25">
        <f>SUM(REP_EPG034_EjecucionPresupu!T5:T6)</f>
        <v>1144650718.21</v>
      </c>
      <c r="E31" s="31">
        <f>+D31/C31</f>
        <v>0.90039389469907805</v>
      </c>
      <c r="F31" s="25">
        <f>SUM(REP_EPG034_EjecucionPresupu!V5:V6)</f>
        <v>855217098.21000004</v>
      </c>
      <c r="G31" s="31">
        <f>+F31/C31</f>
        <v>0.67272246600667762</v>
      </c>
    </row>
    <row r="32" spans="2:7" ht="18" customHeight="1" x14ac:dyDescent="0.25">
      <c r="B32" s="16" t="s">
        <v>115</v>
      </c>
      <c r="C32" s="25">
        <f>SUM(REP_EPG034_EjecucionPresupu!S7:S9)</f>
        <v>1717043636.9400001</v>
      </c>
      <c r="D32" s="25">
        <f>SUM(REP_EPG034_EjecucionPresupu!T7:T9)</f>
        <v>246563042.56</v>
      </c>
      <c r="E32" s="31">
        <f>+D32/C32</f>
        <v>0.1435974236504601</v>
      </c>
      <c r="F32" s="25">
        <f>SUM(REP_EPG034_EjecucionPresupu!V7:V9)</f>
        <v>246563042.56</v>
      </c>
      <c r="G32" s="31">
        <f>+F32/C32</f>
        <v>0.1435974236504601</v>
      </c>
    </row>
    <row r="33" spans="2:7" ht="18" x14ac:dyDescent="0.25">
      <c r="B33" s="18" t="s">
        <v>117</v>
      </c>
      <c r="C33" s="20">
        <f>SUM(REP_EPG034_EjecucionPresupu!S10:S20)</f>
        <v>8205055969.9799986</v>
      </c>
      <c r="D33" s="20">
        <f>SUM(REP_EPG034_EjecucionPresupu!T10:T20)</f>
        <v>4743069346.79</v>
      </c>
      <c r="E33" s="30">
        <f>+D33/C33</f>
        <v>0.57806666574165511</v>
      </c>
      <c r="F33" s="20">
        <f>SUM(REP_EPG034_EjecucionPresupu!V10:V20)</f>
        <v>4734760755.3199997</v>
      </c>
      <c r="G33" s="30">
        <f>+F33/C33</f>
        <v>0.57705404724150122</v>
      </c>
    </row>
    <row r="34" spans="2:7" ht="6" customHeight="1" x14ac:dyDescent="0.3">
      <c r="B34" s="7"/>
      <c r="C34" s="7"/>
      <c r="D34" s="8"/>
      <c r="E34" s="32"/>
      <c r="F34" s="8"/>
      <c r="G34" s="32"/>
    </row>
    <row r="35" spans="2:7" ht="24.95" customHeight="1" x14ac:dyDescent="0.25">
      <c r="B35" s="21" t="s">
        <v>118</v>
      </c>
      <c r="C35" s="22">
        <f>+C33+C29</f>
        <v>11193377349.859999</v>
      </c>
      <c r="D35" s="22">
        <f>+D33+D29</f>
        <v>6134283107.5599995</v>
      </c>
      <c r="E35" s="33">
        <f>+D35/C35</f>
        <v>0.54802790219850173</v>
      </c>
      <c r="F35" s="22">
        <f>+F33+F29</f>
        <v>5836540896.0900002</v>
      </c>
      <c r="G35" s="33">
        <f>+F35/C35</f>
        <v>0.52142804746621008</v>
      </c>
    </row>
    <row r="39" spans="2:7" ht="24" x14ac:dyDescent="0.35">
      <c r="C39" s="11"/>
      <c r="D39" s="55" t="s">
        <v>187</v>
      </c>
      <c r="E39" s="55"/>
      <c r="F39" s="55"/>
      <c r="G39" s="55"/>
    </row>
    <row r="43" spans="2:7" ht="16.5" x14ac:dyDescent="0.3">
      <c r="B43" s="1"/>
      <c r="C43" s="1"/>
      <c r="D43" s="1"/>
      <c r="E43" s="1"/>
      <c r="F43" s="1"/>
      <c r="G43" s="1"/>
    </row>
    <row r="44" spans="2:7" ht="21" customHeight="1" x14ac:dyDescent="0.25">
      <c r="B44" s="9" t="s">
        <v>107</v>
      </c>
      <c r="C44" s="9" t="s">
        <v>108</v>
      </c>
      <c r="D44" s="9" t="s">
        <v>109</v>
      </c>
      <c r="E44" s="9" t="s">
        <v>119</v>
      </c>
      <c r="F44" s="9" t="s">
        <v>111</v>
      </c>
      <c r="G44" s="9" t="s">
        <v>119</v>
      </c>
    </row>
    <row r="45" spans="2:7" ht="6" customHeight="1" x14ac:dyDescent="0.3">
      <c r="B45" s="3"/>
      <c r="C45" s="3"/>
      <c r="D45" s="3"/>
      <c r="E45" s="3"/>
      <c r="F45" s="3"/>
      <c r="G45" s="3"/>
    </row>
    <row r="46" spans="2:7" ht="18" x14ac:dyDescent="0.25">
      <c r="B46" s="12" t="s">
        <v>112</v>
      </c>
      <c r="C46" s="23">
        <f>SUM(C47:C47)</f>
        <v>10619811338.68</v>
      </c>
      <c r="D46" s="23">
        <f>SUM(D47:D47)</f>
        <v>784649090.08000004</v>
      </c>
      <c r="E46" s="26">
        <f>+D46/C46</f>
        <v>7.3885407664645839E-2</v>
      </c>
      <c r="F46" s="23">
        <f>SUM(F47:F47)</f>
        <v>784649090.08000004</v>
      </c>
      <c r="G46" s="26">
        <f>+F46/C46</f>
        <v>7.3885407664645839E-2</v>
      </c>
    </row>
    <row r="47" spans="2:7" ht="18" customHeight="1" x14ac:dyDescent="0.25">
      <c r="B47" s="16" t="s">
        <v>114</v>
      </c>
      <c r="C47" s="24">
        <f>SUM(REP_EPG034_EjecucionPresupu!S21:S22)</f>
        <v>10619811338.68</v>
      </c>
      <c r="D47" s="24">
        <f>SUM(REP_EPG034_EjecucionPresupu!T21:T22)</f>
        <v>784649090.08000004</v>
      </c>
      <c r="E47" s="27">
        <f>+D47/C47</f>
        <v>7.3885407664645839E-2</v>
      </c>
      <c r="F47" s="24">
        <f>SUM(REP_EPG034_EjecucionPresupu!V21:V22)</f>
        <v>784649090.08000004</v>
      </c>
      <c r="G47" s="27">
        <f>+F47/C47</f>
        <v>7.3885407664645839E-2</v>
      </c>
    </row>
    <row r="48" spans="2:7" ht="18" x14ac:dyDescent="0.25">
      <c r="B48" s="12" t="s">
        <v>117</v>
      </c>
      <c r="C48" s="13">
        <f>SUM(REP_EPG034_EjecucionPresupu!S23:S29)</f>
        <v>19289285037.590004</v>
      </c>
      <c r="D48" s="13">
        <f>SUM(REP_EPG034_EjecucionPresupu!T23:T29)</f>
        <v>5570255453.7200003</v>
      </c>
      <c r="E48" s="26">
        <f>+D48/C48</f>
        <v>0.28877459391910909</v>
      </c>
      <c r="F48" s="13">
        <f>SUM(REP_EPG034_EjecucionPresupu!V23:V29)</f>
        <v>5547394956.6300001</v>
      </c>
      <c r="G48" s="26">
        <f>+F48/C48</f>
        <v>0.28758945423946564</v>
      </c>
    </row>
    <row r="49" spans="2:7" ht="6" customHeight="1" x14ac:dyDescent="0.3">
      <c r="B49" s="3"/>
      <c r="C49" s="3"/>
      <c r="D49" s="3"/>
      <c r="E49" s="28"/>
      <c r="F49" s="3"/>
      <c r="G49" s="28"/>
    </row>
    <row r="50" spans="2:7" ht="18" x14ac:dyDescent="0.25">
      <c r="B50" s="14" t="s">
        <v>118</v>
      </c>
      <c r="C50" s="15">
        <f>+C46+C48</f>
        <v>29909096376.270004</v>
      </c>
      <c r="D50" s="15">
        <f>+D48+D46</f>
        <v>6354904543.8000002</v>
      </c>
      <c r="E50" s="29">
        <f>+D50/C50</f>
        <v>0.21247397326393339</v>
      </c>
      <c r="F50" s="15">
        <f>+F48+F46</f>
        <v>6332044046.71</v>
      </c>
      <c r="G50" s="29">
        <f>+F50/C50</f>
        <v>0.21170964067419532</v>
      </c>
    </row>
    <row r="54" spans="2:7" ht="24" x14ac:dyDescent="0.35">
      <c r="B54" s="5"/>
      <c r="C54" s="11"/>
      <c r="D54" s="55" t="s">
        <v>187</v>
      </c>
      <c r="E54" s="55"/>
      <c r="F54" s="55"/>
      <c r="G54" s="55"/>
    </row>
    <row r="58" spans="2:7" x14ac:dyDescent="0.25">
      <c r="B58" s="6" t="s">
        <v>107</v>
      </c>
      <c r="C58" s="6" t="s">
        <v>108</v>
      </c>
      <c r="D58" s="6" t="s">
        <v>109</v>
      </c>
      <c r="E58" s="6" t="s">
        <v>110</v>
      </c>
      <c r="F58" s="6" t="s">
        <v>111</v>
      </c>
      <c r="G58" s="6" t="s">
        <v>110</v>
      </c>
    </row>
    <row r="59" spans="2:7" ht="6" customHeight="1" x14ac:dyDescent="0.3">
      <c r="B59" s="7"/>
      <c r="C59" s="7"/>
      <c r="D59" s="7"/>
      <c r="E59" s="7"/>
      <c r="F59" s="7"/>
      <c r="G59" s="7"/>
    </row>
    <row r="60" spans="2:7" ht="18" x14ac:dyDescent="0.25">
      <c r="B60" s="18" t="s">
        <v>112</v>
      </c>
      <c r="C60" s="19">
        <f>+C61+C62+C63+C64+C65</f>
        <v>60552172575.460007</v>
      </c>
      <c r="D60" s="19">
        <f>+D61+D62+D63+D64+D65</f>
        <v>46895095651.129997</v>
      </c>
      <c r="E60" s="30">
        <f t="shared" ref="E60:E66" si="2">+D60/C60</f>
        <v>0.77445768923797764</v>
      </c>
      <c r="F60" s="19">
        <f>+F61+F62+F63+F64</f>
        <v>11025771033.969999</v>
      </c>
      <c r="G60" s="30">
        <f t="shared" ref="G60:G66" si="3">+F60/C60</f>
        <v>0.18208712528406315</v>
      </c>
    </row>
    <row r="61" spans="2:7" ht="18" customHeight="1" x14ac:dyDescent="0.25">
      <c r="B61" s="16" t="s">
        <v>113</v>
      </c>
      <c r="C61" s="25">
        <f>SUM(REP_EPG034_EjecucionPresupu!S30:S32)</f>
        <v>195675747.40000001</v>
      </c>
      <c r="D61" s="25">
        <f>SUM(REP_EPG034_EjecucionPresupu!T30:T32)</f>
        <v>180953867.40000001</v>
      </c>
      <c r="E61" s="34">
        <f t="shared" si="2"/>
        <v>0.92476390050574042</v>
      </c>
      <c r="F61" s="25">
        <f>SUM(REP_EPG034_EjecucionPresupu!V30:V32)</f>
        <v>112096383.40000001</v>
      </c>
      <c r="G61" s="34">
        <f t="shared" si="3"/>
        <v>0.57286804772414024</v>
      </c>
    </row>
    <row r="62" spans="2:7" ht="18" customHeight="1" x14ac:dyDescent="0.25">
      <c r="B62" s="16" t="s">
        <v>114</v>
      </c>
      <c r="C62" s="25">
        <f>SUM(REP_EPG034_EjecucionPresupu!S33:S34)</f>
        <v>53671524092.370003</v>
      </c>
      <c r="D62" s="25">
        <f>SUM(REP_EPG034_EjecucionPresupu!T33:T34)</f>
        <v>42565266953.849998</v>
      </c>
      <c r="E62" s="34">
        <f t="shared" si="2"/>
        <v>0.79306983868380809</v>
      </c>
      <c r="F62" s="25">
        <f>SUM(REP_EPG034_EjecucionPresupu!V33:V34)</f>
        <v>7869960259.5699997</v>
      </c>
      <c r="G62" s="34">
        <f t="shared" si="3"/>
        <v>0.14663195041798341</v>
      </c>
    </row>
    <row r="63" spans="2:7" ht="18" customHeight="1" x14ac:dyDescent="0.25">
      <c r="B63" s="16" t="s">
        <v>115</v>
      </c>
      <c r="C63" s="25">
        <f>SUM(REP_EPG034_EjecucionPresupu!S35:S38)</f>
        <v>5613972087.4099998</v>
      </c>
      <c r="D63" s="25">
        <f>SUM(REP_EPG034_EjecucionPresupu!T35:T38)</f>
        <v>3749458442.8799996</v>
      </c>
      <c r="E63" s="34">
        <f t="shared" si="2"/>
        <v>0.66787978003820259</v>
      </c>
      <c r="F63" s="25">
        <f>SUM(REP_EPG034_EjecucionPresupu!V35:V38)</f>
        <v>2993576384</v>
      </c>
      <c r="G63" s="34">
        <f t="shared" si="3"/>
        <v>0.53323677734583885</v>
      </c>
    </row>
    <row r="64" spans="2:7" ht="24.95" customHeight="1" x14ac:dyDescent="0.25">
      <c r="B64" s="16" t="s">
        <v>116</v>
      </c>
      <c r="C64" s="39">
        <f>SUM(REP_EPG034_EjecucionPresupu!S39:S39)</f>
        <v>1005480162.28</v>
      </c>
      <c r="D64" s="39">
        <f>SUM(REP_EPG034_EjecucionPresupu!T39:T39)</f>
        <v>398892248</v>
      </c>
      <c r="E64" s="34">
        <f t="shared" si="2"/>
        <v>0.39671816805960902</v>
      </c>
      <c r="F64" s="39">
        <f>SUM(REP_EPG034_EjecucionPresupu!V39:V39)</f>
        <v>50138007</v>
      </c>
      <c r="G64" s="34">
        <f t="shared" si="3"/>
        <v>4.9864740132026471E-2</v>
      </c>
    </row>
    <row r="65" spans="2:7" ht="23.45" customHeight="1" x14ac:dyDescent="0.25">
      <c r="B65" s="16" t="s">
        <v>185</v>
      </c>
      <c r="C65" s="39">
        <f>SUM(REP_EPG034_EjecucionPresupu!S40:S40)</f>
        <v>65520486</v>
      </c>
      <c r="D65" s="39">
        <f>SUM(REP_EPG034_EjecucionPresupu!T40:T40)</f>
        <v>524139</v>
      </c>
      <c r="E65" s="34">
        <f t="shared" ref="E65" si="4">+D65/C65</f>
        <v>7.99962014933772E-3</v>
      </c>
      <c r="F65" s="39">
        <f>SUM(REP_EPG034_EjecucionPresupu!V40:V40)</f>
        <v>0</v>
      </c>
      <c r="G65" s="34">
        <f t="shared" ref="G65" si="5">+F65/C65</f>
        <v>0</v>
      </c>
    </row>
    <row r="66" spans="2:7" ht="18" x14ac:dyDescent="0.25">
      <c r="B66" s="18" t="s">
        <v>117</v>
      </c>
      <c r="C66" s="20">
        <f>SUM(REP_EPG034_EjecucionPresupu!S41:S42)</f>
        <v>230169250</v>
      </c>
      <c r="D66" s="20">
        <f>SUM(REP_EPG034_EjecucionPresupu!T41:T42)</f>
        <v>80169250</v>
      </c>
      <c r="E66" s="30">
        <f t="shared" si="2"/>
        <v>0.34830564899525024</v>
      </c>
      <c r="F66" s="20">
        <f>SUM(REP_EPG034_EjecucionPresupu!V41:V42)</f>
        <v>80169250</v>
      </c>
      <c r="G66" s="30">
        <f t="shared" si="3"/>
        <v>0.34830564899525024</v>
      </c>
    </row>
    <row r="67" spans="2:7" ht="6" customHeight="1" x14ac:dyDescent="0.3">
      <c r="B67" s="7"/>
      <c r="C67" s="7"/>
      <c r="D67" s="8"/>
      <c r="E67" s="32"/>
      <c r="F67" s="8"/>
      <c r="G67" s="32"/>
    </row>
    <row r="68" spans="2:7" ht="18" x14ac:dyDescent="0.25">
      <c r="B68" s="21" t="s">
        <v>118</v>
      </c>
      <c r="C68" s="22">
        <f>+C66+C60</f>
        <v>60782341825.460007</v>
      </c>
      <c r="D68" s="22">
        <f>+D66+D60</f>
        <v>46975264901.129997</v>
      </c>
      <c r="E68" s="33">
        <f>+D68/C68</f>
        <v>0.77284394596085448</v>
      </c>
      <c r="F68" s="22">
        <f>+F66+F60</f>
        <v>11105940283.969999</v>
      </c>
      <c r="G68" s="33">
        <f>+F68/C68</f>
        <v>0.18271655797437594</v>
      </c>
    </row>
    <row r="69" spans="2:7" ht="18" x14ac:dyDescent="0.25">
      <c r="B69" s="21"/>
      <c r="C69" s="22"/>
      <c r="D69" s="22"/>
      <c r="E69" s="33"/>
      <c r="F69" s="22"/>
      <c r="G69" s="33"/>
    </row>
    <row r="71" spans="2:7" ht="19.5" x14ac:dyDescent="0.25">
      <c r="D71" s="55" t="s">
        <v>187</v>
      </c>
      <c r="E71" s="55"/>
      <c r="F71" s="55"/>
      <c r="G71" s="55"/>
    </row>
    <row r="73" spans="2:7" x14ac:dyDescent="0.25">
      <c r="D73" s="54"/>
      <c r="E73" s="54"/>
      <c r="F73" s="54"/>
      <c r="G73" s="54"/>
    </row>
    <row r="75" spans="2:7" x14ac:dyDescent="0.25">
      <c r="B75" s="9" t="s">
        <v>107</v>
      </c>
      <c r="C75" s="9" t="s">
        <v>108</v>
      </c>
      <c r="D75" s="9" t="s">
        <v>109</v>
      </c>
      <c r="E75" s="9" t="s">
        <v>119</v>
      </c>
      <c r="F75" s="9" t="s">
        <v>111</v>
      </c>
      <c r="G75" s="9" t="s">
        <v>119</v>
      </c>
    </row>
    <row r="76" spans="2:7" ht="6" customHeight="1" x14ac:dyDescent="0.3">
      <c r="B76" s="3"/>
      <c r="C76" s="3"/>
      <c r="D76" s="3"/>
      <c r="E76" s="3"/>
      <c r="F76" s="3"/>
      <c r="G76" s="3"/>
    </row>
    <row r="77" spans="2:7" ht="18" x14ac:dyDescent="0.25">
      <c r="B77" s="12" t="s">
        <v>112</v>
      </c>
      <c r="C77" s="23">
        <f>SUM(C78:C79)</f>
        <v>17924272010.110001</v>
      </c>
      <c r="D77" s="23">
        <f>SUM(D78:D79)</f>
        <v>17531258326.91</v>
      </c>
      <c r="E77" s="26">
        <f>+D77/C77</f>
        <v>0.97807365995236373</v>
      </c>
      <c r="F77" s="23">
        <f>SUM(F78:F79)</f>
        <v>17436077602.91</v>
      </c>
      <c r="G77" s="26">
        <f>+F77/C77</f>
        <v>0.97276350152884095</v>
      </c>
    </row>
    <row r="78" spans="2:7" ht="18" customHeight="1" x14ac:dyDescent="0.25">
      <c r="B78" s="16" t="s">
        <v>114</v>
      </c>
      <c r="C78" s="40">
        <f>SUM(REP_EPG034_EjecucionPresupu!S43:S43)</f>
        <v>164495074.37</v>
      </c>
      <c r="D78" s="40">
        <f>SUM(REP_EPG034_EjecucionPresupu!T43:T43)</f>
        <v>140198696.09</v>
      </c>
      <c r="E78" s="27">
        <f>+D78/C78</f>
        <v>0.85229722912340844</v>
      </c>
      <c r="F78" s="40">
        <f>SUM(REP_EPG034_EjecucionPresupu!V43:V43)</f>
        <v>126872612.09</v>
      </c>
      <c r="G78" s="27">
        <f>+F78/C78</f>
        <v>0.77128517419691534</v>
      </c>
    </row>
    <row r="79" spans="2:7" ht="18" customHeight="1" x14ac:dyDescent="0.25">
      <c r="B79" s="16" t="s">
        <v>115</v>
      </c>
      <c r="C79" s="24">
        <f>SUM(REP_EPG034_EjecucionPresupu!S44:S45)</f>
        <v>17759776935.740002</v>
      </c>
      <c r="D79" s="24">
        <f>SUM(REP_EPG034_EjecucionPresupu!T44:T45)</f>
        <v>17391059630.82</v>
      </c>
      <c r="E79" s="27">
        <f>+D79/C79</f>
        <v>0.97923862972749443</v>
      </c>
      <c r="F79" s="24">
        <f>SUM(REP_EPG034_EjecucionPresupu!V44:V45)</f>
        <v>17309204990.82</v>
      </c>
      <c r="G79" s="27">
        <f>+F79/C79</f>
        <v>0.97462963940649139</v>
      </c>
    </row>
    <row r="80" spans="2:7" ht="23.45" customHeight="1" x14ac:dyDescent="0.25">
      <c r="B80" s="18" t="s">
        <v>117</v>
      </c>
      <c r="C80" s="20">
        <f>SUM(REP_EPG034_EjecucionPresupu!S46:S46)</f>
        <v>401775490.89999998</v>
      </c>
      <c r="D80" s="20">
        <f>SUM(REP_EPG034_EjecucionPresupu!T46:T46)</f>
        <v>0</v>
      </c>
      <c r="E80" s="30">
        <f t="shared" ref="E80" si="6">+D80/C80</f>
        <v>0</v>
      </c>
      <c r="F80" s="20">
        <f>SUM(REP_EPG034_EjecucionPresupu!V46:V46)</f>
        <v>0</v>
      </c>
      <c r="G80" s="30">
        <f t="shared" ref="G80" si="7">+F80/C80</f>
        <v>0</v>
      </c>
    </row>
    <row r="81" spans="2:7" ht="7.15" customHeight="1" x14ac:dyDescent="0.3">
      <c r="B81" s="3"/>
      <c r="C81" s="3"/>
      <c r="D81" s="3"/>
      <c r="E81" s="28"/>
      <c r="F81" s="3"/>
      <c r="G81" s="28"/>
    </row>
    <row r="82" spans="2:7" ht="18" x14ac:dyDescent="0.25">
      <c r="B82" s="14" t="s">
        <v>118</v>
      </c>
      <c r="C82" s="15">
        <f>C77+C80</f>
        <v>18326047501.010002</v>
      </c>
      <c r="D82" s="15">
        <f>D77+D80</f>
        <v>17531258326.91</v>
      </c>
      <c r="E82" s="29">
        <f>+D82/C82</f>
        <v>0.95663062785053898</v>
      </c>
      <c r="F82" s="15">
        <f>F77+F80</f>
        <v>17436077602.91</v>
      </c>
      <c r="G82" s="29">
        <f>+F82/C82</f>
        <v>0.95143688795683012</v>
      </c>
    </row>
    <row r="83" spans="2:7" ht="34.5" customHeight="1" x14ac:dyDescent="0.25">
      <c r="B83" s="36"/>
      <c r="C83" s="37"/>
      <c r="D83" s="37"/>
      <c r="E83" s="38"/>
      <c r="F83" s="37"/>
      <c r="G83" s="38"/>
    </row>
    <row r="84" spans="2:7" ht="19.5" x14ac:dyDescent="0.25">
      <c r="D84" s="55" t="s">
        <v>187</v>
      </c>
      <c r="E84" s="55"/>
      <c r="F84" s="55"/>
      <c r="G84" s="55"/>
    </row>
    <row r="88" spans="2:7" x14ac:dyDescent="0.25">
      <c r="B88" s="9" t="s">
        <v>107</v>
      </c>
      <c r="C88" s="9" t="s">
        <v>108</v>
      </c>
      <c r="D88" s="9" t="s">
        <v>109</v>
      </c>
      <c r="E88" s="9" t="s">
        <v>119</v>
      </c>
      <c r="F88" s="9" t="s">
        <v>111</v>
      </c>
      <c r="G88" s="9" t="s">
        <v>119</v>
      </c>
    </row>
    <row r="89" spans="2:7" ht="6.75" customHeight="1" x14ac:dyDescent="0.25">
      <c r="B89" s="41"/>
      <c r="C89" s="41"/>
      <c r="D89" s="41"/>
      <c r="E89" s="41"/>
      <c r="F89" s="41"/>
      <c r="G89" s="41"/>
    </row>
    <row r="90" spans="2:7" ht="18" x14ac:dyDescent="0.25">
      <c r="B90" s="12" t="s">
        <v>112</v>
      </c>
      <c r="C90" s="23">
        <f>+C91+C92</f>
        <v>297748031638.62006</v>
      </c>
      <c r="D90" s="23">
        <f>+D91+D92</f>
        <v>174833215929.15002</v>
      </c>
      <c r="E90" s="26">
        <f t="shared" ref="E90:E94" si="8">+D90/C90</f>
        <v>0.5871851275287252</v>
      </c>
      <c r="F90" s="23">
        <f>+F91+F92</f>
        <v>121918514744.64</v>
      </c>
      <c r="G90" s="26">
        <f t="shared" ref="G90:G94" si="9">+F90/C90</f>
        <v>0.40946875139249883</v>
      </c>
    </row>
    <row r="91" spans="2:7" ht="18" customHeight="1" x14ac:dyDescent="0.25">
      <c r="B91" s="16" t="s">
        <v>114</v>
      </c>
      <c r="C91" s="25">
        <f>SUM(REP_EPG034_EjecucionPresupu!S47:S47)</f>
        <v>37277179552.68</v>
      </c>
      <c r="D91" s="25">
        <f>SUM(REP_EPG034_EjecucionPresupu!T47:T47)</f>
        <v>6408995472.2299995</v>
      </c>
      <c r="E91" s="34">
        <f t="shared" si="8"/>
        <v>0.17192812195388404</v>
      </c>
      <c r="F91" s="25">
        <f>SUM(REP_EPG034_EjecucionPresupu!V47:V47)</f>
        <v>904640249</v>
      </c>
      <c r="G91" s="34">
        <f t="shared" si="9"/>
        <v>2.4267937109393296E-2</v>
      </c>
    </row>
    <row r="92" spans="2:7" ht="16.5" x14ac:dyDescent="0.25">
      <c r="B92" s="16" t="s">
        <v>115</v>
      </c>
      <c r="C92" s="25">
        <f>SUM(REP_EPG034_EjecucionPresupu!S48:S50)</f>
        <v>260470852085.94003</v>
      </c>
      <c r="D92" s="25">
        <f>SUM(REP_EPG034_EjecucionPresupu!T48:T50)</f>
        <v>168424220456.92001</v>
      </c>
      <c r="E92" s="34">
        <f t="shared" si="8"/>
        <v>0.64661446418330892</v>
      </c>
      <c r="F92" s="25">
        <f>SUM(REP_EPG034_EjecucionPresupu!V48:V50)</f>
        <v>121013874495.64</v>
      </c>
      <c r="G92" s="34">
        <f t="shared" si="9"/>
        <v>0.4645966085130806</v>
      </c>
    </row>
    <row r="93" spans="2:7" ht="18" x14ac:dyDescent="0.25">
      <c r="B93" s="12" t="s">
        <v>117</v>
      </c>
      <c r="C93" s="13">
        <f>SUM(REP_EPG034_EjecucionPresupu!S52:S54)</f>
        <v>382185601368.17999</v>
      </c>
      <c r="D93" s="13">
        <f>SUM(REP_EPG034_EjecucionPresupu!T52:T54)</f>
        <v>64959380454.529999</v>
      </c>
      <c r="E93" s="26">
        <f t="shared" si="8"/>
        <v>0.16996815218046671</v>
      </c>
      <c r="F93" s="13">
        <f>SUM(REP_EPG034_EjecucionPresupu!V52:V54)</f>
        <v>60857539821.009995</v>
      </c>
      <c r="G93" s="26">
        <f t="shared" si="9"/>
        <v>0.15923556409018833</v>
      </c>
    </row>
    <row r="94" spans="2:7" ht="18" x14ac:dyDescent="0.25">
      <c r="B94" s="14" t="s">
        <v>118</v>
      </c>
      <c r="C94" s="15">
        <f>+C90+C93</f>
        <v>679933633006.80005</v>
      </c>
      <c r="D94" s="15">
        <f>+D90+D93</f>
        <v>239792596383.68002</v>
      </c>
      <c r="E94" s="29">
        <f t="shared" si="8"/>
        <v>0.3526705912800196</v>
      </c>
      <c r="F94" s="15">
        <f>+F90+F93</f>
        <v>182776054565.64999</v>
      </c>
      <c r="G94" s="29">
        <f t="shared" si="9"/>
        <v>0.26881455143993743</v>
      </c>
    </row>
    <row r="96" spans="2:7" x14ac:dyDescent="0.25">
      <c r="E96" s="35"/>
    </row>
  </sheetData>
  <mergeCells count="8">
    <mergeCell ref="D73:G73"/>
    <mergeCell ref="D84:G84"/>
    <mergeCell ref="D71:G71"/>
    <mergeCell ref="D6:G6"/>
    <mergeCell ref="D23:G23"/>
    <mergeCell ref="D54:G54"/>
    <mergeCell ref="B8:G8"/>
    <mergeCell ref="D39:G39"/>
  </mergeCells>
  <pageMargins left="0.7" right="0.7" top="0.75" bottom="0.75" header="0.3" footer="0.3"/>
  <pageSetup paperSize="9" scale="48" orientation="portrait" r:id="rId1"/>
  <ignoredErrors>
    <ignoredError sqref="D19:E19 E29 E13 E14 D96:G96 E16" formula="1"/>
    <ignoredError sqref="F67 D67 E46 E90 E93 G90 D77:G77 D83:G83 D85:G86" formula="1" formulaRange="1"/>
    <ignoredError sqref="C34:G34 C46:D46 F46:G46 C70:G70 C67 E67 G60 E47 G47 G66:G67 C77 C40:G45 C39 C55:G59 C54 C74:G74 C73 E73:G73 C49:G49 C51:G53 C36:G38 C72:G72 C71 C76:G76 C83:C8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2025</Anio>
    <_dlc_DocId xmlns="81cc8fc0-8d1e-4295-8f37-5d076116407c">2TV4CCKVFCYA-94321226-191</_dlc_DocId>
    <_dlc_DocIdUrl xmlns="81cc8fc0-8d1e-4295-8f37-5d076116407c">
      <Url>https://www.minjusticia.gov.co/ministerio/_layouts/15/DocIdRedir.aspx?ID=2TV4CCKVFCYA-94321226-191</Url>
      <Description>2TV4CCKVFCYA-94321226-191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0D10046-6875-4A7B-923C-32560411C668}"/>
</file>

<file path=customXml/itemProps2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493E7B0B-EE50-4092-9A52-1DA3E66E43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julio WEB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2025-03-02T19:07:52Z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77c84c8b-3fbf-402c-b153-e0d67fb871f4</vt:lpwstr>
  </property>
  <property fmtid="{D5CDD505-2E9C-101B-9397-08002B2CF9AE}" pid="4" name="MediaServiceImageTags">
    <vt:lpwstr/>
  </property>
</Properties>
</file>