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minjusticiagovco-my.sharepoint.com/personal/maria_salamanca_minjusticia_gov_co/Documents/0 PLANEACION_2025/2 EVIDENCIAS DEL 01 FEB_31_JL_2026/12 WEB/5 MY 2026/"/>
    </mc:Choice>
  </mc:AlternateContent>
  <xr:revisionPtr revIDLastSave="15" documentId="8_{83466117-DCBE-4A98-A584-605B2A7B4BCB}" xr6:coauthVersionLast="47" xr6:coauthVersionMax="47" xr10:uidLastSave="{37E6CAE4-5BEC-425E-BCAB-446D3DC4CA7B}"/>
  <bookViews>
    <workbookView xWindow="-120" yWindow="-120" windowWidth="29040" windowHeight="15720" firstSheet="1" activeTab="1" xr2:uid="{00000000-000D-0000-FFFF-FFFF00000000}"/>
  </bookViews>
  <sheets>
    <sheet name="REP_EPG034_EjecucionPresupuesta" sheetId="2" state="hidden" r:id="rId1"/>
    <sheet name="EJECUCION SECTORIAL" sheetId="1" r:id="rId2"/>
  </sheets>
  <definedNames>
    <definedName name="_xlnm._FilterDatabase" localSheetId="0" hidden="1">REP_EPG034_EjecucionPresupuesta!$A$4:$AA$128</definedName>
    <definedName name="_xlnm.Print_Area" localSheetId="1">'EJECUCION SECTORIAL'!$A$1:$J$132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5" i="2" l="1"/>
  <c r="T115" i="2"/>
  <c r="AA115" i="2"/>
  <c r="Y115" i="2"/>
  <c r="X115" i="2"/>
  <c r="H128" i="1" l="1"/>
  <c r="F128" i="1"/>
  <c r="D128" i="1"/>
  <c r="C128" i="1"/>
  <c r="H127" i="1"/>
  <c r="F127" i="1"/>
  <c r="D127" i="1"/>
  <c r="C127" i="1"/>
  <c r="H126" i="1"/>
  <c r="F126" i="1"/>
  <c r="D126" i="1"/>
  <c r="C126" i="1"/>
  <c r="H125" i="1"/>
  <c r="F125" i="1"/>
  <c r="D125" i="1"/>
  <c r="C125" i="1"/>
  <c r="H124" i="1"/>
  <c r="F124" i="1"/>
  <c r="D124" i="1"/>
  <c r="C124" i="1"/>
  <c r="H108" i="1"/>
  <c r="F108" i="1"/>
  <c r="D108" i="1"/>
  <c r="C108" i="1"/>
  <c r="H107" i="1"/>
  <c r="F107" i="1"/>
  <c r="D107" i="1"/>
  <c r="C107" i="1"/>
  <c r="H105" i="1"/>
  <c r="F105" i="1"/>
  <c r="D105" i="1"/>
  <c r="C105" i="1"/>
  <c r="H106" i="1"/>
  <c r="F106" i="1"/>
  <c r="D106" i="1"/>
  <c r="C106" i="1"/>
  <c r="H104" i="1"/>
  <c r="F104" i="1"/>
  <c r="D104" i="1"/>
  <c r="C104" i="1"/>
  <c r="H88" i="1"/>
  <c r="F88" i="1"/>
  <c r="D88" i="1"/>
  <c r="C88" i="1"/>
  <c r="H86" i="1"/>
  <c r="F86" i="1"/>
  <c r="D86" i="1"/>
  <c r="C86" i="1"/>
  <c r="H85" i="1"/>
  <c r="F85" i="1"/>
  <c r="D85" i="1"/>
  <c r="C85" i="1"/>
  <c r="H84" i="1"/>
  <c r="F84" i="1"/>
  <c r="D84" i="1"/>
  <c r="C84" i="1"/>
  <c r="H83" i="1"/>
  <c r="F83" i="1"/>
  <c r="D83" i="1"/>
  <c r="C83" i="1"/>
  <c r="H82" i="1"/>
  <c r="F82" i="1"/>
  <c r="D82" i="1"/>
  <c r="C82" i="1"/>
  <c r="H65" i="1"/>
  <c r="F65" i="1"/>
  <c r="D65" i="1"/>
  <c r="C65" i="1"/>
  <c r="H63" i="1"/>
  <c r="F63" i="1"/>
  <c r="D63" i="1"/>
  <c r="C63" i="1"/>
  <c r="H62" i="1"/>
  <c r="F62" i="1"/>
  <c r="D62" i="1"/>
  <c r="C62" i="1"/>
  <c r="H61" i="1"/>
  <c r="F61" i="1"/>
  <c r="D61" i="1"/>
  <c r="C61" i="1"/>
  <c r="H60" i="1"/>
  <c r="F60" i="1"/>
  <c r="D60" i="1"/>
  <c r="C60" i="1"/>
  <c r="H42" i="1"/>
  <c r="F42" i="1"/>
  <c r="D42" i="1"/>
  <c r="C42" i="1"/>
  <c r="H40" i="1"/>
  <c r="F40" i="1"/>
  <c r="D40" i="1"/>
  <c r="C40" i="1"/>
  <c r="H39" i="1"/>
  <c r="F39" i="1"/>
  <c r="D39" i="1"/>
  <c r="C39" i="1"/>
  <c r="G39" i="1" s="1"/>
  <c r="H37" i="1"/>
  <c r="H38" i="1"/>
  <c r="F38" i="1"/>
  <c r="D38" i="1"/>
  <c r="C38" i="1"/>
  <c r="F37" i="1"/>
  <c r="D37" i="1"/>
  <c r="C37" i="1"/>
  <c r="C123" i="1" l="1"/>
  <c r="C130" i="1" s="1"/>
  <c r="D123" i="1"/>
  <c r="F123" i="1"/>
  <c r="H123" i="1"/>
  <c r="C36" i="1" l="1"/>
  <c r="C44" i="1" s="1"/>
  <c r="C15" i="1"/>
  <c r="G123" i="1"/>
  <c r="I123" i="1"/>
  <c r="E123" i="1"/>
  <c r="H36" i="1"/>
  <c r="I36" i="1" l="1"/>
  <c r="F36" i="1"/>
  <c r="G36" i="1" s="1"/>
  <c r="D15" i="1" l="1"/>
  <c r="D16" i="1"/>
  <c r="E37" i="1" l="1"/>
  <c r="E38" i="1"/>
  <c r="I63" i="1"/>
  <c r="I82" i="1"/>
  <c r="I85" i="1"/>
  <c r="I86" i="1"/>
  <c r="I127" i="1"/>
  <c r="G82" i="1"/>
  <c r="G86" i="1"/>
  <c r="G128" i="1"/>
  <c r="I128" i="1"/>
  <c r="I38" i="1"/>
  <c r="I62" i="1"/>
  <c r="I105" i="1"/>
  <c r="E85" i="1"/>
  <c r="E86" i="1"/>
  <c r="E104" i="1"/>
  <c r="E105" i="1"/>
  <c r="E127" i="1"/>
  <c r="E128" i="1"/>
  <c r="G38" i="1"/>
  <c r="E60" i="1"/>
  <c r="E62" i="1"/>
  <c r="I37" i="1"/>
  <c r="G62" i="1"/>
  <c r="E63" i="1"/>
  <c r="E65" i="1"/>
  <c r="E82" i="1"/>
  <c r="I42" i="1"/>
  <c r="I60" i="1"/>
  <c r="I61" i="1"/>
  <c r="I108" i="1"/>
  <c r="G127" i="1"/>
  <c r="E42" i="1"/>
  <c r="E61" i="1"/>
  <c r="E108" i="1"/>
  <c r="I104" i="1"/>
  <c r="G105" i="1"/>
  <c r="G40" i="1"/>
  <c r="G83" i="1"/>
  <c r="G84" i="1"/>
  <c r="G106" i="1"/>
  <c r="G107" i="1"/>
  <c r="E84" i="1"/>
  <c r="G60" i="1"/>
  <c r="G61" i="1"/>
  <c r="E39" i="1"/>
  <c r="G37" i="1"/>
  <c r="I39" i="1"/>
  <c r="I40" i="1"/>
  <c r="G42" i="1"/>
  <c r="G63" i="1"/>
  <c r="I83" i="1"/>
  <c r="I84" i="1"/>
  <c r="G85" i="1"/>
  <c r="I88" i="1"/>
  <c r="G104" i="1"/>
  <c r="I106" i="1"/>
  <c r="I107" i="1"/>
  <c r="G108" i="1"/>
  <c r="E40" i="1"/>
  <c r="E83" i="1"/>
  <c r="E88" i="1"/>
  <c r="E106" i="1"/>
  <c r="E107" i="1"/>
  <c r="G88" i="1"/>
  <c r="G65" i="1"/>
  <c r="H59" i="1"/>
  <c r="H67" i="1" s="1"/>
  <c r="F59" i="1"/>
  <c r="F67" i="1" s="1"/>
  <c r="D59" i="1"/>
  <c r="D67" i="1" s="1"/>
  <c r="C59" i="1"/>
  <c r="C67" i="1" s="1"/>
  <c r="H44" i="1"/>
  <c r="F44" i="1"/>
  <c r="D36" i="1"/>
  <c r="D44" i="1" s="1"/>
  <c r="E44" i="1" s="1"/>
  <c r="G67" i="1" l="1"/>
  <c r="E67" i="1"/>
  <c r="I67" i="1"/>
  <c r="E59" i="1"/>
  <c r="G59" i="1"/>
  <c r="I59" i="1"/>
  <c r="I65" i="1" l="1"/>
  <c r="H21" i="1"/>
  <c r="G44" i="1"/>
  <c r="G126" i="1" l="1"/>
  <c r="I126" i="1"/>
  <c r="E126" i="1"/>
  <c r="G124" i="1"/>
  <c r="E124" i="1"/>
  <c r="I124" i="1"/>
  <c r="C20" i="1"/>
  <c r="I125" i="1"/>
  <c r="E125" i="1"/>
  <c r="G125" i="1"/>
  <c r="C21" i="1"/>
  <c r="C81" i="1"/>
  <c r="C90" i="1" s="1"/>
  <c r="H20" i="1" l="1"/>
  <c r="H81" i="1" l="1"/>
  <c r="H90" i="1" s="1"/>
  <c r="I90" i="1" s="1"/>
  <c r="D21" i="1" l="1"/>
  <c r="H103" i="1"/>
  <c r="H110" i="1" s="1"/>
  <c r="F103" i="1"/>
  <c r="F110" i="1" s="1"/>
  <c r="D103" i="1"/>
  <c r="D110" i="1" s="1"/>
  <c r="C103" i="1"/>
  <c r="C110" i="1" s="1"/>
  <c r="F21" i="1"/>
  <c r="I110" i="1" l="1"/>
  <c r="G110" i="1"/>
  <c r="E110" i="1"/>
  <c r="H130" i="1"/>
  <c r="F130" i="1"/>
  <c r="G130" i="1" l="1"/>
  <c r="I130" i="1"/>
  <c r="E36" i="1"/>
  <c r="D130" i="1"/>
  <c r="E130" i="1" s="1"/>
  <c r="F81" i="1"/>
  <c r="F90" i="1" s="1"/>
  <c r="D81" i="1"/>
  <c r="D90" i="1" s="1"/>
  <c r="E90" i="1" s="1"/>
  <c r="F20" i="1"/>
  <c r="D20" i="1"/>
  <c r="G90" i="1" l="1"/>
  <c r="F23" i="1"/>
  <c r="I44" i="1"/>
  <c r="F19" i="1"/>
  <c r="H19" i="1"/>
  <c r="H18" i="1"/>
  <c r="H16" i="1"/>
  <c r="H15" i="1"/>
  <c r="F18" i="1"/>
  <c r="F17" i="1"/>
  <c r="F16" i="1"/>
  <c r="F15" i="1"/>
  <c r="D17" i="1"/>
  <c r="D18" i="1"/>
  <c r="D19" i="1"/>
  <c r="C19" i="1"/>
  <c r="C17" i="1"/>
  <c r="C16" i="1"/>
  <c r="H17" i="1"/>
  <c r="H14" i="1" l="1"/>
  <c r="H23" i="1" s="1"/>
  <c r="I21" i="1"/>
  <c r="D14" i="1"/>
  <c r="D23" i="1" s="1"/>
  <c r="F14" i="1"/>
  <c r="E15" i="1"/>
  <c r="G15" i="1"/>
  <c r="I15" i="1"/>
  <c r="I17" i="1"/>
  <c r="G21" i="1"/>
  <c r="E19" i="1"/>
  <c r="E103" i="1"/>
  <c r="G103" i="1"/>
  <c r="E21" i="1"/>
  <c r="G19" i="1"/>
  <c r="I103" i="1"/>
  <c r="E17" i="1"/>
  <c r="G17" i="1"/>
  <c r="I16" i="1"/>
  <c r="E16" i="1"/>
  <c r="G16" i="1"/>
  <c r="I19" i="1"/>
  <c r="C18" i="1"/>
  <c r="E18" i="1" s="1"/>
  <c r="C14" i="1" l="1"/>
  <c r="C23" i="1" s="1"/>
  <c r="E81" i="1"/>
  <c r="I81" i="1"/>
  <c r="I18" i="1"/>
  <c r="G18" i="1"/>
  <c r="G81" i="1"/>
  <c r="G23" i="1" l="1"/>
  <c r="I23" i="1"/>
  <c r="E23" i="1"/>
  <c r="I14" i="1"/>
  <c r="G14" i="1"/>
  <c r="E14" i="1"/>
</calcChain>
</file>

<file path=xl/sharedStrings.xml><?xml version="1.0" encoding="utf-8"?>
<sst xmlns="http://schemas.openxmlformats.org/spreadsheetml/2006/main" count="1463" uniqueCount="250">
  <si>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</si>
  <si>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</si>
  <si>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</si>
  <si>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</si>
  <si>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</si>
  <si>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</si>
  <si>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</si>
  <si>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</si>
  <si>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</si>
  <si>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</si>
  <si>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</si>
  <si>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</si>
  <si>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</si>
  <si>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</si>
  <si>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</si>
  <si>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</si>
  <si>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</si>
  <si>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</si>
  <si>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</si>
  <si>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</si>
  <si>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</si>
  <si>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</si>
  <si>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</si>
  <si>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</si>
  <si>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</si>
  <si>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</si>
  <si>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</si>
  <si>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</si>
  <si>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</si>
  <si>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</si>
  <si>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</si>
  <si>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</si>
  <si>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</si>
  <si>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</si>
  <si>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</si>
  <si>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</si>
  <si>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</si>
  <si>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</si>
  <si>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</si>
  <si>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</si>
  <si>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</si>
  <si>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</si>
  <si>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</si>
  <si>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</si>
  <si>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</si>
  <si>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</si>
  <si>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</si>
  <si>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</si>
  <si>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</si>
  <si>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</si>
  <si>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A-01-02-04</t>
  </si>
  <si>
    <t>A-02</t>
  </si>
  <si>
    <t>ADQUISICIÓN DE BIENES  Y SERVICIOS</t>
  </si>
  <si>
    <t>11</t>
  </si>
  <si>
    <t>SSF</t>
  </si>
  <si>
    <t>16</t>
  </si>
  <si>
    <t>A-03-02-02</t>
  </si>
  <si>
    <t>A ORGANIZACIONES INTERNACIONALES</t>
  </si>
  <si>
    <t>A-03-03-01-028</t>
  </si>
  <si>
    <t>028</t>
  </si>
  <si>
    <t>FONDO PARA LA LUCHA CONTRA LAS DROGAS</t>
  </si>
  <si>
    <t>A-03-03-01-063</t>
  </si>
  <si>
    <t>063</t>
  </si>
  <si>
    <t>FONDO PARA LA REHABILITACIÓN, INVERSIÓN SOCIAL Y LUCHA CONTRA EL CRIMEN ORGANIZADO</t>
  </si>
  <si>
    <t>A-03-03-01-065</t>
  </si>
  <si>
    <t>065</t>
  </si>
  <si>
    <t>APOYO A LAS DISPOSICIONES PARA GARANTIZAR EL PLENO EJERCICIO DE LOS DERECHOS DE LAS PERSONAS CON DISCAPACIDAD. LEY 1618 DE 2013</t>
  </si>
  <si>
    <t>A-03-04-01-012</t>
  </si>
  <si>
    <t>012</t>
  </si>
  <si>
    <t>ATENCIÓN INTEGRAL A LA POBLACIÓN DESPLAZADA EN CUMPLIMIENTO DE LA SENTENCIA T-025 DE 2004 (NO DE PENSIONES)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</si>
  <si>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</si>
  <si>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</si>
  <si>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</si>
  <si>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</si>
  <si>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</si>
  <si>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</si>
  <si>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</si>
  <si>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</si>
  <si>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</si>
  <si>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C-1201-0800-3-20110C</t>
  </si>
  <si>
    <t>C</t>
  </si>
  <si>
    <t>1201</t>
  </si>
  <si>
    <t>0800</t>
  </si>
  <si>
    <t>3</t>
  </si>
  <si>
    <t>20110C</t>
  </si>
  <si>
    <t>2. SEGURIDAD HUMANA Y JUSTICIA SOCIAL / C. RENOVACIÓN DE LA ARQUITECTURA INSTITUCIONAL DEL SISTEMA DE JUSTICIA</t>
  </si>
  <si>
    <t>C-1202-0800-17-20111A1</t>
  </si>
  <si>
    <t>1202</t>
  </si>
  <si>
    <t>17</t>
  </si>
  <si>
    <t>20111A1</t>
  </si>
  <si>
    <t>14</t>
  </si>
  <si>
    <t>2. SEGURIDAD HUMANA Y JUSTICIA SOCIAL / A. POLÍTICA DE ESTADO DE TRANSFORMACIÓN DIGITAL DE LA JUSTICIA DE MEDIANO Y LARGO PLAZO - ACCESO EFECTIVO A LA JUSTICIA</t>
  </si>
  <si>
    <t>20110A1</t>
  </si>
  <si>
    <t>2. SEGURIDAD HUMANA Y JUSTICIA SOCIAL / A. PRESTACIÓN EFECTIVA DE JUSTICIA CON ENFOQUE DIFERENCIAL Y MÉTODOS DE RESOLUCIÓN DE CONFLICTOS - ACCESO EFECTIVO A LA JUSTICIA</t>
  </si>
  <si>
    <t>C-1202-0800-19-20110C</t>
  </si>
  <si>
    <t>19</t>
  </si>
  <si>
    <t>C-1202-0800-20-20111D1</t>
  </si>
  <si>
    <t>20</t>
  </si>
  <si>
    <t>20111D1</t>
  </si>
  <si>
    <t>15</t>
  </si>
  <si>
    <t>2. SEGURIDAD HUMANA Y JUSTICIA SOCIAL / D1. CAPACIDADES Y LA OFERTA DEL SISTEMA DE JUSTICIA - ACCESO EFECTIVO A LA JUSTICIA</t>
  </si>
  <si>
    <t>C-1202-0800-21-20110B1</t>
  </si>
  <si>
    <t>21</t>
  </si>
  <si>
    <t>20110B1</t>
  </si>
  <si>
    <t>2. SEGURIDAD HUMANA Y JUSTICIA SOCIAL / B1. JURISDICCIÓN ESPECIAL INDÍGENA, JUSTICIAS PROPIAS Y COMUNITARIA, Y DESARROLLO DE JUSTICIA AMBIENTAL - ACCESO EFECTIVO A LA JUSTICIA</t>
  </si>
  <si>
    <t>C-1202-0800-22-20110B</t>
  </si>
  <si>
    <t>22</t>
  </si>
  <si>
    <t>20110B</t>
  </si>
  <si>
    <t>2. SEGURIDAD HUMANA Y JUSTICIA SOCIAL / B. JURISDICCIÓN ESPECIAL INDÍGENA, JUSTICIAS PROPIAS Y COMUNITARIA, Y DESARROLLO DE JUSTICIA AMBIENTAL</t>
  </si>
  <si>
    <t>C-1203-0800-4-20110A2</t>
  </si>
  <si>
    <t>1203</t>
  </si>
  <si>
    <t>4</t>
  </si>
  <si>
    <t>20110A2</t>
  </si>
  <si>
    <t>C-1204-0800-6-20113B</t>
  </si>
  <si>
    <t>1204</t>
  </si>
  <si>
    <t>6</t>
  </si>
  <si>
    <t>20113B</t>
  </si>
  <si>
    <t>2. SEGURIDAD HUMANA Y JUSTICIA SOCIAL / B. OFERTA INSTITUCIONAL Y DE LOS MECANISMOS DE JUSTICIA TRANSICIONAL</t>
  </si>
  <si>
    <t>C-1207-0800-9-20112B1</t>
  </si>
  <si>
    <t>1207</t>
  </si>
  <si>
    <t>9</t>
  </si>
  <si>
    <t>20112B1</t>
  </si>
  <si>
    <t>2. SEGURIDAD HUMANA Y JUSTICIA SOCIAL / B. JUSTICIA RESTAURATIVA PARA LA RECOMPOSICIÓN DE LOS LAZOS SOCIALES - ACCESO EFECTIVO A LA JUSTICIA</t>
  </si>
  <si>
    <t>C-1207-0800-9-20112D1</t>
  </si>
  <si>
    <t>20112D1</t>
  </si>
  <si>
    <t>2. SEGURIDAD HUMANA Y JUSTICIA SOCIAL / D. ROBUSTECIMIENTO DE LA ALTERNATIVIDAD PENAL, TRATAMIENTO DIFERENCIADO Y PREVENCIÓN DEL DELITO - ACCESO EFECTIVO A LA JUSTICIA</t>
  </si>
  <si>
    <t>C-1207-0800-9-20112E1</t>
  </si>
  <si>
    <t>20112E1</t>
  </si>
  <si>
    <t>2. SEGURIDAD HUMANA Y JUSTICIA SOCIAL / E. DE UN ENFOQUE REACTIVO DE LA POLÍTICA CRIMINAL Y PENITENCIARIA A UNO SUSTENTADO EN EVIDENCIA EMPÍRICA - ACCESO EFECTIVO A LA JUSTICIA</t>
  </si>
  <si>
    <t>C-1207-0800-11-20112A</t>
  </si>
  <si>
    <t>20112A</t>
  </si>
  <si>
    <t>2. SEGURIDAD HUMANA Y JUSTICIA SOCIAL / A. TRATAMIENTO PENITENCIARIO, RESOCIALIZACIÓN Y NO REINCIDENCIA PARA UN PROYECTO DE VIDA DIGNO</t>
  </si>
  <si>
    <t>C-1207-0800-11-20112C</t>
  </si>
  <si>
    <t>20112C</t>
  </si>
  <si>
    <t>2. SEGURIDAD HUMANA Y JUSTICIA SOCIAL / C. ATENCIÓN A LA POBLACIÓN CONDENADA, SINDICADA Y POSPENADA EN LOS TERRITORIOS</t>
  </si>
  <si>
    <t>C-1207-0800-11-20112E</t>
  </si>
  <si>
    <t>20112E</t>
  </si>
  <si>
    <t>2. SEGURIDAD HUMANA Y JUSTICIA SOCIAL / E. DE UN ENFOQUE REACTIVO DE LA POLÍTICA CRIMINAL Y PENITENCIARIA A UNO SUSTENTADO EN EVIDENCIA EMPÍRICA</t>
  </si>
  <si>
    <t>C-1299-0800-8-20110C2</t>
  </si>
  <si>
    <t>1299</t>
  </si>
  <si>
    <t>8</t>
  </si>
  <si>
    <t>20110C2</t>
  </si>
  <si>
    <t>2. SEGURIDAD HUMANA Y JUSTICIA SOCIAL / C. RENOVACIÓN DE LA ARQUITECTURA INSTITUCIONAL DEL SISTEMA DE JUSTICIA - FORTALECIMIENTO DE LA GOBERNANZA E INSTITUCIONALIDAD</t>
  </si>
  <si>
    <t>12-04-00</t>
  </si>
  <si>
    <t>SUPERINTENDENCIA DE NOTARIADO Y REGISTRO</t>
  </si>
  <si>
    <t>Propios</t>
  </si>
  <si>
    <t>A-01-02-01</t>
  </si>
  <si>
    <t>A-01-02-02</t>
  </si>
  <si>
    <t>A-01-02-03</t>
  </si>
  <si>
    <t>26</t>
  </si>
  <si>
    <t>A-03-03-01-054</t>
  </si>
  <si>
    <t>054</t>
  </si>
  <si>
    <t>FONDO PARA LOS NOTARIOS DE INSUFICIENTES INGRESOS. DECRETO 1672 DE 1997</t>
  </si>
  <si>
    <t>A-03-04-02-004</t>
  </si>
  <si>
    <t>004</t>
  </si>
  <si>
    <t>BONOS PENSIONALES (DE PENSIONES)</t>
  </si>
  <si>
    <t>A-08-03</t>
  </si>
  <si>
    <t>TASAS Y DERECHOS ADMINISTRATIVOS</t>
  </si>
  <si>
    <t>A-08-05</t>
  </si>
  <si>
    <t>05</t>
  </si>
  <si>
    <t>MULTAS, SANCIONES E INTERESES DE MORA</t>
  </si>
  <si>
    <t>C-1204-0800-3-10306A</t>
  </si>
  <si>
    <t>10306A</t>
  </si>
  <si>
    <t>1. ORDENAMIENTO DEL TERRITORIO ALREDEDOR DEL AGUA Y JUSTICIA AMBIENTAL / A. ACCESO Y FORMALIZACIÓN DE LA PROPIEDAD</t>
  </si>
  <si>
    <t>C-1209-0800-15-10305B</t>
  </si>
  <si>
    <t>1209</t>
  </si>
  <si>
    <t>10305B</t>
  </si>
  <si>
    <t>1. ORDENAMIENTO DEL TERRITORIO ALREDEDOR DEL AGUA Y JUSTICIA AMBIENTAL / B. ACTUALIZACIÓN CATASTRAL MULTIPROPÓSITO</t>
  </si>
  <si>
    <t>C-1209-0800-17-53105B</t>
  </si>
  <si>
    <t>53105B</t>
  </si>
  <si>
    <t>5. CONVERGENCIA REGIONAL / B. ENTIDADES PÚBLICAS TERRITORIALES Y NACIONALES FORTALECIDAS</t>
  </si>
  <si>
    <t>C-1299-0800-8-10305C</t>
  </si>
  <si>
    <t>10305C</t>
  </si>
  <si>
    <t>1. ORDENAMIENTO DEL TERRITORIO ALREDEDOR DEL AGUA Y JUSTICIA AMBIENTAL / C. SISTEMA DE ADMINISTRACIÓN DEL TERRITORIO (SAT)</t>
  </si>
  <si>
    <t>C-1299-0800-9-10305C</t>
  </si>
  <si>
    <t>12-08-00</t>
  </si>
  <si>
    <t>INSTITUTO NACIONAL PENITENCIARIO Y CARCELARIO - INPEC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</si>
  <si>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</si>
  <si>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</si>
  <si>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</si>
  <si>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</si>
  <si>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</si>
  <si>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</si>
  <si>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A-03-03-01-019</t>
  </si>
  <si>
    <t>019</t>
  </si>
  <si>
    <t>SERVICIO POSTPENITENCIARIO LEY 65 DE 1993</t>
  </si>
  <si>
    <t>A-03-04-02-023</t>
  </si>
  <si>
    <t>023</t>
  </si>
  <si>
    <t>INDEMNIZACIÓN POR DISMINUCIÓN DE LA CAPACIDAD PSICOFÍSICA (NO DE PENSIONES)</t>
  </si>
  <si>
    <t>A-05</t>
  </si>
  <si>
    <t>GASTOS DE COMERCIALIZACIÓN Y PRODUCCIÓN</t>
  </si>
  <si>
    <t>A-08-04-03</t>
  </si>
  <si>
    <t>CONTRIBUCIÓN NACIONAL DE VALORIZACIÓN</t>
  </si>
  <si>
    <t>C-1206-0800-11-40020112</t>
  </si>
  <si>
    <t>1206</t>
  </si>
  <si>
    <t>40020112</t>
  </si>
  <si>
    <t>4. TRANSFORMACIÓN PRODUCTIVA, INTERNACIONALIZACIÓN Y ACCIÓN CLÍMATICA / 12. HUMANIZACIÓN DE LA POLÍTICA CRIMINAL Y SUPERACIÓN DEL ESTADO DE COSAS INCONSTITUCIONAL EN MATERIA PENITENCIARIA Y CARCELARIA</t>
  </si>
  <si>
    <t>C-1206-0800-12-40020112</t>
  </si>
  <si>
    <t>12</t>
  </si>
  <si>
    <t>C-1299-0800-7-40020112</t>
  </si>
  <si>
    <t>7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</si>
  <si>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</si>
  <si>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</si>
  <si>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</si>
  <si>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</si>
  <si>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</si>
  <si>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C-1205-0800-3-20110E</t>
  </si>
  <si>
    <t>1205</t>
  </si>
  <si>
    <t>20110E</t>
  </si>
  <si>
    <t>2. SEGURIDAD HUMANA Y JUSTICIA SOCIAL / E. SISTEMA NACIONAL DE DEFENSA JURÍDICA DEL ESTADO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</si>
  <si>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</si>
  <si>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</si>
  <si>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</si>
  <si>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</si>
  <si>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</si>
  <si>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</si>
  <si>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014</t>
  </si>
  <si>
    <t>ALIMENTACIÓN PARA INTERNOS</t>
  </si>
  <si>
    <t>C-1206-0800-6-20112C</t>
  </si>
  <si>
    <t>C-1206-0800-7-20112C</t>
  </si>
  <si>
    <t>C-1206-0800-10-20112C</t>
  </si>
  <si>
    <t>SECTOR JUSTICIA</t>
  </si>
  <si>
    <t>Descripción</t>
  </si>
  <si>
    <t>Apropiación Vigente</t>
  </si>
  <si>
    <t>Compromiso</t>
  </si>
  <si>
    <t>%</t>
  </si>
  <si>
    <t>Obligado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</si>
  <si>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</si>
  <si>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</si>
  <si>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</si>
  <si>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</si>
  <si>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</si>
  <si>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operaciones</t>
  </si>
  <si>
    <t xml:space="preserve">Gastos por Tributos Multas Sanciones e Intereses de Mora </t>
  </si>
  <si>
    <t>Servicio de la Deuda</t>
  </si>
  <si>
    <t>Inversión</t>
  </si>
  <si>
    <t>Total</t>
  </si>
  <si>
    <t xml:space="preserve">% </t>
  </si>
  <si>
    <t>Gastos de Comercialización y producción</t>
  </si>
  <si>
    <t>C-1202-0800-23-20110A1</t>
  </si>
  <si>
    <t>23</t>
  </si>
  <si>
    <t>2. SEGURIDAD HUMANA Y JUSTICIA SOCIAL / A1. PRESTACIÓN EFECTIVA DE JUSTICIA CON ENFOQUE DIFERENCIAL Y MÉTODOS DE RESOLUCIÓN DE CONFLICTOS - ACCESO EFECTIVO A LA JUSTICIA</t>
  </si>
  <si>
    <t>C-1299-0800-10-20110D1</t>
  </si>
  <si>
    <t>20110D1</t>
  </si>
  <si>
    <t>2. SEGURIDAD HUMANA Y JUSTICIA SOCIAL / D1. TRANSFORMACIÓN DE LA EVIDENCIA PARA EL DISEÑO DE LAS POLÍTICAS DE JUSTICIA - FORTALECIMIENTO DE LA GOBERNANZA E INSTITUCIONALIDAD</t>
  </si>
  <si>
    <t>C-1205-0800-4-20110E</t>
  </si>
  <si>
    <t>13</t>
  </si>
  <si>
    <t>C-1206-0800-11-20112C</t>
  </si>
  <si>
    <t>Enero-Mayo</t>
  </si>
  <si>
    <t>Ejecución Presupuestal al 31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</si>
</sst>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  <numFmt numFmtId="167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sz val="18"/>
      <color theme="1"/>
      <name val="Calibri"/>
      <family val="2"/>
      <scheme val="minor"/>
    </font>
    <font>
      <sz val="11"/>
      <name val="Calibri"/>
      <family val="2"/>
    </font>
    <font>
      <b/>
      <sz val="14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entury Gothic"/>
      <family val="2"/>
    </font>
    <font>
      <sz val="14"/>
      <name val="Century Gothic"/>
      <family val="2"/>
    </font>
    <font>
      <b/>
      <sz val="18"/>
      <color rgb="FF002060"/>
      <name val="Century Gothic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1" fontId="2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4" fillId="5" borderId="7" xfId="2" applyFont="1" applyFill="1" applyBorder="1" applyAlignment="1">
      <alignment horizontal="left" vertical="center" wrapText="1"/>
    </xf>
    <xf numFmtId="4" fontId="4" fillId="5" borderId="5" xfId="2" applyNumberFormat="1" applyFont="1" applyFill="1" applyBorder="1" applyAlignment="1">
      <alignment vertical="center"/>
    </xf>
    <xf numFmtId="10" fontId="4" fillId="5" borderId="5" xfId="2" applyNumberFormat="1" applyFont="1" applyFill="1" applyBorder="1" applyAlignment="1">
      <alignment horizontal="center" vertical="center"/>
    </xf>
    <xf numFmtId="9" fontId="4" fillId="5" borderId="5" xfId="2" applyNumberFormat="1" applyFont="1" applyFill="1" applyBorder="1" applyAlignment="1">
      <alignment horizontal="center" vertical="center"/>
    </xf>
    <xf numFmtId="10" fontId="4" fillId="5" borderId="6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 wrapText="1"/>
    </xf>
    <xf numFmtId="3" fontId="16" fillId="0" borderId="5" xfId="2" applyNumberFormat="1" applyFont="1" applyBorder="1" applyAlignment="1">
      <alignment vertical="center"/>
    </xf>
    <xf numFmtId="3" fontId="4" fillId="0" borderId="5" xfId="2" applyNumberFormat="1" applyFont="1" applyBorder="1" applyAlignment="1">
      <alignment vertical="center"/>
    </xf>
    <xf numFmtId="10" fontId="4" fillId="0" borderId="5" xfId="1" applyNumberFormat="1" applyFont="1" applyFill="1" applyBorder="1" applyAlignment="1">
      <alignment horizontal="center" vertical="center"/>
    </xf>
    <xf numFmtId="10" fontId="4" fillId="0" borderId="6" xfId="1" applyNumberFormat="1" applyFont="1" applyFill="1" applyBorder="1" applyAlignment="1">
      <alignment horizontal="center" vertical="center"/>
    </xf>
    <xf numFmtId="0" fontId="4" fillId="0" borderId="7" xfId="2" applyFont="1" applyBorder="1" applyAlignment="1">
      <alignment horizontal="left" vertical="center" wrapText="1"/>
    </xf>
    <xf numFmtId="4" fontId="4" fillId="0" borderId="5" xfId="2" applyNumberFormat="1" applyFont="1" applyBorder="1" applyAlignment="1">
      <alignment vertical="center"/>
    </xf>
    <xf numFmtId="10" fontId="4" fillId="0" borderId="5" xfId="2" applyNumberFormat="1" applyFont="1" applyBorder="1" applyAlignment="1">
      <alignment horizontal="center" vertical="center"/>
    </xf>
    <xf numFmtId="9" fontId="4" fillId="0" borderId="5" xfId="2" applyNumberFormat="1" applyFont="1" applyBorder="1" applyAlignment="1">
      <alignment horizontal="center" vertical="center"/>
    </xf>
    <xf numFmtId="10" fontId="4" fillId="0" borderId="6" xfId="2" applyNumberFormat="1" applyFont="1" applyBorder="1" applyAlignment="1">
      <alignment horizontal="center" vertical="center"/>
    </xf>
    <xf numFmtId="0" fontId="15" fillId="2" borderId="0" xfId="2" applyFont="1" applyFill="1" applyAlignment="1">
      <alignment horizontal="center" vertical="center" wrapText="1"/>
    </xf>
    <xf numFmtId="4" fontId="4" fillId="0" borderId="2" xfId="2" applyNumberFormat="1" applyFont="1" applyBorder="1" applyAlignment="1">
      <alignment vertical="center"/>
    </xf>
    <xf numFmtId="10" fontId="4" fillId="0" borderId="2" xfId="2" applyNumberFormat="1" applyFont="1" applyBorder="1" applyAlignment="1">
      <alignment horizontal="center" vertical="center"/>
    </xf>
    <xf numFmtId="10" fontId="4" fillId="0" borderId="3" xfId="2" applyNumberFormat="1" applyFont="1" applyBorder="1" applyAlignment="1">
      <alignment horizontal="center" vertical="center"/>
    </xf>
    <xf numFmtId="3" fontId="4" fillId="5" borderId="0" xfId="2" applyNumberFormat="1" applyFont="1" applyFill="1" applyAlignment="1">
      <alignment vertical="center"/>
    </xf>
    <xf numFmtId="10" fontId="4" fillId="5" borderId="0" xfId="2" applyNumberFormat="1" applyFont="1" applyFill="1" applyAlignment="1">
      <alignment horizontal="center" vertical="center"/>
    </xf>
    <xf numFmtId="3" fontId="16" fillId="0" borderId="2" xfId="2" applyNumberFormat="1" applyFont="1" applyBorder="1" applyAlignment="1">
      <alignment vertical="center"/>
    </xf>
    <xf numFmtId="3" fontId="4" fillId="0" borderId="2" xfId="2" applyNumberFormat="1" applyFont="1" applyBorder="1" applyAlignment="1">
      <alignment vertical="center"/>
    </xf>
    <xf numFmtId="4" fontId="4" fillId="5" borderId="5" xfId="2" applyNumberFormat="1" applyFont="1" applyFill="1" applyBorder="1" applyAlignment="1">
      <alignment horizontal="right" vertical="center"/>
    </xf>
    <xf numFmtId="10" fontId="4" fillId="5" borderId="5" xfId="2" applyNumberFormat="1" applyFont="1" applyFill="1" applyBorder="1" applyAlignment="1">
      <alignment horizontal="right" vertical="center"/>
    </xf>
    <xf numFmtId="3" fontId="4" fillId="5" borderId="5" xfId="2" applyNumberFormat="1" applyFont="1" applyFill="1" applyBorder="1" applyAlignment="1">
      <alignment horizontal="right" vertical="center"/>
    </xf>
    <xf numFmtId="9" fontId="4" fillId="5" borderId="5" xfId="2" applyNumberFormat="1" applyFont="1" applyFill="1" applyBorder="1" applyAlignment="1">
      <alignment horizontal="right" vertical="center"/>
    </xf>
    <xf numFmtId="10" fontId="4" fillId="5" borderId="6" xfId="2" applyNumberFormat="1" applyFont="1" applyFill="1" applyBorder="1" applyAlignment="1">
      <alignment horizontal="right" vertical="center"/>
    </xf>
    <xf numFmtId="3" fontId="4" fillId="5" borderId="0" xfId="2" applyNumberFormat="1" applyFont="1" applyFill="1" applyAlignment="1">
      <alignment horizontal="right" vertical="center"/>
    </xf>
    <xf numFmtId="10" fontId="4" fillId="5" borderId="0" xfId="2" applyNumberFormat="1" applyFont="1" applyFill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3" fontId="5" fillId="4" borderId="0" xfId="2" applyNumberFormat="1" applyFont="1" applyFill="1" applyAlignment="1">
      <alignment horizontal="right" vertical="center"/>
    </xf>
    <xf numFmtId="10" fontId="5" fillId="4" borderId="0" xfId="2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6" fillId="0" borderId="0" xfId="2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2" applyFont="1" applyAlignment="1">
      <alignment vertical="center"/>
    </xf>
    <xf numFmtId="0" fontId="4" fillId="5" borderId="0" xfId="2" applyFont="1" applyFill="1" applyAlignment="1">
      <alignment vertical="center"/>
    </xf>
    <xf numFmtId="0" fontId="0" fillId="3" borderId="0" xfId="0" applyFill="1" applyAlignment="1">
      <alignment vertical="center"/>
    </xf>
    <xf numFmtId="4" fontId="0" fillId="0" borderId="0" xfId="0" applyNumberFormat="1" applyAlignment="1">
      <alignment vertical="center"/>
    </xf>
    <xf numFmtId="0" fontId="5" fillId="4" borderId="0" xfId="2" applyFont="1" applyFill="1" applyAlignment="1">
      <alignment vertical="center"/>
    </xf>
    <xf numFmtId="0" fontId="1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4" fontId="4" fillId="5" borderId="0" xfId="2" applyNumberFormat="1" applyFont="1" applyFill="1" applyAlignment="1">
      <alignment vertical="center"/>
    </xf>
    <xf numFmtId="4" fontId="16" fillId="0" borderId="2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2" applyFont="1" applyAlignment="1">
      <alignment horizontal="center" vertical="center"/>
    </xf>
    <xf numFmtId="4" fontId="10" fillId="4" borderId="0" xfId="2" applyNumberFormat="1" applyFont="1" applyFill="1" applyAlignment="1">
      <alignment vertical="center"/>
    </xf>
    <xf numFmtId="4" fontId="5" fillId="4" borderId="0" xfId="2" applyNumberFormat="1" applyFont="1" applyFill="1" applyAlignment="1">
      <alignment vertical="center"/>
    </xf>
    <xf numFmtId="10" fontId="5" fillId="4" borderId="0" xfId="2" applyNumberFormat="1" applyFont="1" applyFill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4" fontId="4" fillId="0" borderId="0" xfId="2" applyNumberFormat="1" applyFont="1" applyAlignment="1">
      <alignment vertical="center"/>
    </xf>
    <xf numFmtId="10" fontId="4" fillId="0" borderId="0" xfId="2" applyNumberFormat="1" applyFont="1" applyAlignment="1">
      <alignment horizontal="center" vertical="center"/>
    </xf>
    <xf numFmtId="0" fontId="9" fillId="0" borderId="0" xfId="0" applyFont="1"/>
    <xf numFmtId="0" fontId="18" fillId="0" borderId="8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9" fillId="0" borderId="0" xfId="0" applyFont="1"/>
    <xf numFmtId="0" fontId="20" fillId="0" borderId="8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left" vertical="center" wrapText="1" readingOrder="1"/>
    </xf>
    <xf numFmtId="0" fontId="20" fillId="0" borderId="8" xfId="0" applyFont="1" applyBorder="1" applyAlignment="1">
      <alignment vertical="center" wrapText="1" readingOrder="1"/>
    </xf>
    <xf numFmtId="164" fontId="20" fillId="0" borderId="8" xfId="0" applyNumberFormat="1" applyFont="1" applyBorder="1" applyAlignment="1">
      <alignment horizontal="right" vertical="center" wrapText="1" readingOrder="1"/>
    </xf>
    <xf numFmtId="0" fontId="19" fillId="10" borderId="0" xfId="0" applyFont="1" applyFill="1"/>
    <xf numFmtId="0" fontId="19" fillId="6" borderId="0" xfId="0" applyFont="1" applyFill="1"/>
    <xf numFmtId="0" fontId="19" fillId="9" borderId="0" xfId="0" applyFont="1" applyFill="1"/>
    <xf numFmtId="0" fontId="19" fillId="8" borderId="0" xfId="0" applyFont="1" applyFill="1"/>
    <xf numFmtId="0" fontId="19" fillId="7" borderId="0" xfId="0" applyFont="1" applyFill="1"/>
    <xf numFmtId="0" fontId="19" fillId="11" borderId="0" xfId="0" applyFont="1" applyFill="1"/>
    <xf numFmtId="0" fontId="19" fillId="12" borderId="0" xfId="0" applyFont="1" applyFill="1"/>
    <xf numFmtId="0" fontId="19" fillId="13" borderId="0" xfId="0" applyFont="1" applyFill="1"/>
    <xf numFmtId="0" fontId="19" fillId="14" borderId="0" xfId="0" applyFont="1" applyFill="1"/>
    <xf numFmtId="0" fontId="19" fillId="15" borderId="0" xfId="0" applyFont="1" applyFill="1"/>
    <xf numFmtId="0" fontId="19" fillId="16" borderId="0" xfId="0" applyFont="1" applyFill="1"/>
    <xf numFmtId="0" fontId="19" fillId="17" borderId="0" xfId="0" applyFont="1" applyFill="1"/>
    <xf numFmtId="0" fontId="19" fillId="0" borderId="0" xfId="0" applyFont="1" applyAlignment="1">
      <alignment vertical="center"/>
    </xf>
    <xf numFmtId="0" fontId="21" fillId="11" borderId="8" xfId="0" applyFont="1" applyFill="1" applyBorder="1" applyAlignment="1">
      <alignment horizontal="center" vertical="center" wrapText="1" readingOrder="1"/>
    </xf>
    <xf numFmtId="0" fontId="18" fillId="11" borderId="8" xfId="0" applyFont="1" applyFill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left" vertical="center" wrapText="1" readingOrder="1"/>
    </xf>
    <xf numFmtId="0" fontId="22" fillId="0" borderId="8" xfId="0" applyFont="1" applyBorder="1" applyAlignment="1">
      <alignment vertical="center" wrapText="1" readingOrder="1"/>
    </xf>
    <xf numFmtId="164" fontId="22" fillId="0" borderId="8" xfId="0" applyNumberFormat="1" applyFont="1" applyBorder="1" applyAlignment="1">
      <alignment horizontal="right" vertical="center" wrapText="1" readingOrder="1"/>
    </xf>
    <xf numFmtId="0" fontId="23" fillId="0" borderId="8" xfId="0" applyFont="1" applyBorder="1" applyAlignment="1">
      <alignment horizontal="left" vertical="center" wrapText="1" readingOrder="1"/>
    </xf>
    <xf numFmtId="0" fontId="24" fillId="0" borderId="8" xfId="0" applyFont="1" applyBorder="1" applyAlignment="1">
      <alignment horizontal="right" vertical="center" wrapText="1" readingOrder="1"/>
    </xf>
    <xf numFmtId="0" fontId="25" fillId="0" borderId="0" xfId="0" applyFont="1" applyAlignment="1">
      <alignment vertical="center"/>
    </xf>
    <xf numFmtId="167" fontId="25" fillId="11" borderId="0" xfId="3" applyNumberFormat="1" applyFont="1" applyFill="1" applyAlignment="1">
      <alignment vertical="center"/>
    </xf>
    <xf numFmtId="0" fontId="17" fillId="0" borderId="0" xfId="2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50">
    <cellStyle name="Millares [0] 2" xfId="23" xr:uid="{00000000-0005-0000-0000-000000000000}"/>
    <cellStyle name="Millares [0] 3" xfId="27" xr:uid="{00000000-0005-0000-0000-000001000000}"/>
    <cellStyle name="Millares [0] 3 2" xfId="34" xr:uid="{00000000-0005-0000-0000-000002000000}"/>
    <cellStyle name="Millares [0] 4" xfId="17" xr:uid="{00000000-0005-0000-0000-000003000000}"/>
    <cellStyle name="Millares 2" xfId="29" xr:uid="{00000000-0005-0000-0000-000004000000}"/>
    <cellStyle name="Millares 2 2" xfId="30" xr:uid="{00000000-0005-0000-0000-000005000000}"/>
    <cellStyle name="Millares 3" xfId="31" xr:uid="{00000000-0005-0000-0000-000006000000}"/>
    <cellStyle name="Millares 4" xfId="39" xr:uid="{00000000-0005-0000-0000-000007000000}"/>
    <cellStyle name="Millares 4 2" xfId="41" xr:uid="{00000000-0005-0000-0000-000008000000}"/>
    <cellStyle name="Millares 4 3" xfId="43" xr:uid="{00000000-0005-0000-0000-000009000000}"/>
    <cellStyle name="Millares 4 4" xfId="45" xr:uid="{00000000-0005-0000-0000-00000A000000}"/>
    <cellStyle name="Millares 4 5" xfId="47" xr:uid="{00000000-0005-0000-0000-00000B000000}"/>
    <cellStyle name="Millares 4 6" xfId="49" xr:uid="{00000000-0005-0000-0000-00000C000000}"/>
    <cellStyle name="Millares 5" xfId="3" xr:uid="{00000000-0005-0000-0000-00000D000000}"/>
    <cellStyle name="Moneda [0] 2" xfId="11" xr:uid="{00000000-0005-0000-0000-00000E000000}"/>
    <cellStyle name="Moneda [0] 3" xfId="24" xr:uid="{00000000-0005-0000-0000-00000F000000}"/>
    <cellStyle name="Moneda 2" xfId="28" xr:uid="{00000000-0005-0000-0000-000010000000}"/>
    <cellStyle name="Moneda 3" xfId="32" xr:uid="{00000000-0005-0000-0000-000011000000}"/>
    <cellStyle name="Normal" xfId="0" builtinId="0"/>
    <cellStyle name="Normal 2" xfId="2" xr:uid="{00000000-0005-0000-0000-000013000000}"/>
    <cellStyle name="Normal 2 2" xfId="8" xr:uid="{00000000-0005-0000-0000-000014000000}"/>
    <cellStyle name="Normal 2 2 2" xfId="12" xr:uid="{00000000-0005-0000-0000-000015000000}"/>
    <cellStyle name="Normal 2 2 3" xfId="15" xr:uid="{00000000-0005-0000-0000-000016000000}"/>
    <cellStyle name="Normal 2 2 3 2" xfId="35" xr:uid="{00000000-0005-0000-0000-000017000000}"/>
    <cellStyle name="Normal 2 2 4" xfId="16" xr:uid="{00000000-0005-0000-0000-000018000000}"/>
    <cellStyle name="Normal 2 2 4 2" xfId="36" xr:uid="{00000000-0005-0000-0000-000019000000}"/>
    <cellStyle name="Normal 2 2 5" xfId="19" xr:uid="{00000000-0005-0000-0000-00001A000000}"/>
    <cellStyle name="Normal 2 3" xfId="10" xr:uid="{00000000-0005-0000-0000-00001B000000}"/>
    <cellStyle name="Normal 2 4" xfId="4" xr:uid="{00000000-0005-0000-0000-00001C000000}"/>
    <cellStyle name="Normal 3" xfId="5" xr:uid="{00000000-0005-0000-0000-00001D000000}"/>
    <cellStyle name="Normal 4" xfId="6" xr:uid="{00000000-0005-0000-0000-00001E000000}"/>
    <cellStyle name="Normal 4 2" xfId="9" xr:uid="{00000000-0005-0000-0000-00001F000000}"/>
    <cellStyle name="Normal 4 2 2" xfId="13" xr:uid="{00000000-0005-0000-0000-000020000000}"/>
    <cellStyle name="Normal 5" xfId="18" xr:uid="{00000000-0005-0000-0000-000021000000}"/>
    <cellStyle name="Normal 6" xfId="25" xr:uid="{00000000-0005-0000-0000-000022000000}"/>
    <cellStyle name="Normal 6 2" xfId="33" xr:uid="{00000000-0005-0000-0000-000023000000}"/>
    <cellStyle name="Normal 6 3" xfId="37" xr:uid="{00000000-0005-0000-0000-000024000000}"/>
    <cellStyle name="Normal 6 3 2" xfId="40" xr:uid="{00000000-0005-0000-0000-000025000000}"/>
    <cellStyle name="Normal 6 3 3" xfId="42" xr:uid="{00000000-0005-0000-0000-000026000000}"/>
    <cellStyle name="Normal 6 3 4" xfId="44" xr:uid="{00000000-0005-0000-0000-000027000000}"/>
    <cellStyle name="Normal 6 3 5" xfId="46" xr:uid="{00000000-0005-0000-0000-000028000000}"/>
    <cellStyle name="Normal 6 3 6" xfId="48" xr:uid="{00000000-0005-0000-0000-000029000000}"/>
    <cellStyle name="Porcentaje" xfId="1" builtinId="5"/>
    <cellStyle name="Porcentaje 2" xfId="7" xr:uid="{00000000-0005-0000-0000-00002B000000}"/>
    <cellStyle name="Porcentaje 2 2" xfId="21" xr:uid="{00000000-0005-0000-0000-00002C000000}"/>
    <cellStyle name="Porcentaje 2 2 2" xfId="38" xr:uid="{00000000-0005-0000-0000-00002D000000}"/>
    <cellStyle name="Porcentaje 3" xfId="22" xr:uid="{00000000-0005-0000-0000-00002E000000}"/>
    <cellStyle name="Porcentaje 4" xfId="26" xr:uid="{00000000-0005-0000-0000-00002F000000}"/>
    <cellStyle name="Porcentaje 5" xfId="14" xr:uid="{00000000-0005-0000-0000-000030000000}"/>
    <cellStyle name="Porcentaje 7" xfId="20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80381</xdr:colOff>
      <xdr:row>48</xdr:row>
      <xdr:rowOff>44604</xdr:rowOff>
    </xdr:from>
    <xdr:to>
      <xdr:col>2</xdr:col>
      <xdr:colOff>391585</xdr:colOff>
      <xdr:row>54</xdr:row>
      <xdr:rowOff>2050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08464" y="10998354"/>
          <a:ext cx="3253370" cy="119954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</xdr:col>
      <xdr:colOff>446612</xdr:colOff>
      <xdr:row>27</xdr:row>
      <xdr:rowOff>79377</xdr:rowOff>
    </xdr:from>
    <xdr:ext cx="1875107" cy="691664"/>
    <xdr:pic>
      <xdr:nvPicPr>
        <xdr:cNvPr id="6" name="Imagen 5">
          <a:extLst>
            <a:ext uri="{FF2B5EF4-FFF2-40B4-BE49-F238E27FC236}">
              <a16:creationId xmlns:a16="http://schemas.microsoft.com/office/drawing/2014/main" id="{FA8A9D2A-5F76-4965-81ED-5D1C3C7ED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393" y="6187283"/>
          <a:ext cx="1875107" cy="691664"/>
        </a:xfrm>
        <a:prstGeom prst="rect">
          <a:avLst/>
        </a:prstGeom>
      </xdr:spPr>
    </xdr:pic>
    <xdr:clientData/>
  </xdr:oneCellAnchor>
  <xdr:twoCellAnchor editAs="oneCell">
    <xdr:from>
      <xdr:col>1</xdr:col>
      <xdr:colOff>369094</xdr:colOff>
      <xdr:row>72</xdr:row>
      <xdr:rowOff>130969</xdr:rowOff>
    </xdr:from>
    <xdr:to>
      <xdr:col>1</xdr:col>
      <xdr:colOff>2083594</xdr:colOff>
      <xdr:row>75</xdr:row>
      <xdr:rowOff>182694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2C1F391-4F76-9EFA-1120-2077A27D9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" y="16049625"/>
          <a:ext cx="1714500" cy="718475"/>
        </a:xfrm>
        <a:prstGeom prst="rect">
          <a:avLst/>
        </a:prstGeom>
      </xdr:spPr>
    </xdr:pic>
    <xdr:clientData/>
  </xdr:twoCellAnchor>
  <xdr:twoCellAnchor editAs="oneCell">
    <xdr:from>
      <xdr:col>0</xdr:col>
      <xdr:colOff>146380</xdr:colOff>
      <xdr:row>94</xdr:row>
      <xdr:rowOff>50150</xdr:rowOff>
    </xdr:from>
    <xdr:to>
      <xdr:col>1</xdr:col>
      <xdr:colOff>2552100</xdr:colOff>
      <xdr:row>97</xdr:row>
      <xdr:rowOff>122309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7FC8A2C-A81D-9698-9B9C-0A1E49EDD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380" y="21064681"/>
          <a:ext cx="2560501" cy="738909"/>
        </a:xfrm>
        <a:prstGeom prst="rect">
          <a:avLst/>
        </a:prstGeom>
      </xdr:spPr>
    </xdr:pic>
    <xdr:clientData/>
  </xdr:twoCellAnchor>
  <xdr:twoCellAnchor editAs="oneCell">
    <xdr:from>
      <xdr:col>1</xdr:col>
      <xdr:colOff>102053</xdr:colOff>
      <xdr:row>113</xdr:row>
      <xdr:rowOff>117928</xdr:rowOff>
    </xdr:from>
    <xdr:to>
      <xdr:col>1</xdr:col>
      <xdr:colOff>2839394</xdr:colOff>
      <xdr:row>118</xdr:row>
      <xdr:rowOff>26744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6B2B55E-511E-457F-92ED-823B20640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6834" y="25335366"/>
          <a:ext cx="2737341" cy="956566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0</xdr:row>
      <xdr:rowOff>123083</xdr:rowOff>
    </xdr:from>
    <xdr:to>
      <xdr:col>1</xdr:col>
      <xdr:colOff>2893219</xdr:colOff>
      <xdr:row>8</xdr:row>
      <xdr:rowOff>91555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0E16AF-152A-288E-5933-BE3AFA5E9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930" y="123083"/>
          <a:ext cx="2836070" cy="1587722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1"/>
  <sheetViews>
    <sheetView showGridLines="0" workbookViewId="0">
      <pane xSplit="3" ySplit="4" topLeftCell="L5" activePane="bottomRight" state="frozen"/>
      <selection pane="topRight" activeCell="D1" sqref="D1"/>
      <selection pane="bottomLeft" activeCell="A5" sqref="A5"/>
      <selection pane="bottomRight" sqref="A1:V1048576"/>
    </sheetView>
  </sheetViews>
  <sheetFormatPr baseColWidth="10" defaultColWidth="11.5703125" defaultRowHeight="15" x14ac:dyDescent="0.25"/>
  <cols>
    <col min="1" max="1" width="13.42578125" style="83" customWidth="1"/>
    <col min="2" max="2" width="27" style="83" customWidth="1"/>
    <col min="3" max="3" width="21.5703125" style="83" customWidth="1"/>
    <col min="4" max="11" width="5.42578125" style="83" customWidth="1"/>
    <col min="12" max="12" width="7" style="83" customWidth="1"/>
    <col min="13" max="13" width="9.5703125" style="83" customWidth="1"/>
    <col min="14" max="14" width="8" style="83" customWidth="1"/>
    <col min="15" max="15" width="9.5703125" style="83" customWidth="1"/>
    <col min="16" max="16" width="27.5703125" style="83" customWidth="1"/>
    <col min="17" max="27" width="18.85546875" style="83" customWidth="1"/>
    <col min="28" max="28" width="6.42578125" style="66" customWidth="1"/>
    <col min="29" max="29" width="11.42578125" style="66"/>
    <col min="30" max="36" width="11.5703125" style="66"/>
    <col min="37" max="16384" width="11.5703125" style="63"/>
  </cols>
  <sheetData>
    <row r="1" spans="1:28" s="66" customFormat="1" ht="12" x14ac:dyDescent="0.2">
      <c r="A1" s="64" t="s">
        <v>0</v>
      </c>
      <c r="B1" s="64">
        <v>2026</v>
      </c>
      <c r="C1" s="65" t="s">
        <v>1</v>
      </c>
      <c r="D1" s="65" t="s">
        <v>1</v>
      </c>
      <c r="E1" s="65" t="s">
        <v>1</v>
      </c>
      <c r="F1" s="65" t="s">
        <v>1</v>
      </c>
      <c r="G1" s="65" t="s">
        <v>1</v>
      </c>
      <c r="H1" s="65" t="s">
        <v>1</v>
      </c>
      <c r="I1" s="65" t="s">
        <v>1</v>
      </c>
      <c r="J1" s="65" t="s">
        <v>1</v>
      </c>
      <c r="K1" s="65" t="s">
        <v>1</v>
      </c>
      <c r="L1" s="65" t="s">
        <v>1</v>
      </c>
      <c r="M1" s="65" t="s">
        <v>1</v>
      </c>
      <c r="N1" s="65" t="s">
        <v>1</v>
      </c>
      <c r="O1" s="65" t="s">
        <v>1</v>
      </c>
      <c r="P1" s="65" t="s">
        <v>1</v>
      </c>
      <c r="Q1" s="65" t="s">
        <v>1</v>
      </c>
      <c r="R1" s="65" t="s">
        <v>1</v>
      </c>
      <c r="S1" s="65" t="s">
        <v>1</v>
      </c>
      <c r="T1" s="65" t="s">
        <v>1</v>
      </c>
      <c r="U1" s="65" t="s">
        <v>1</v>
      </c>
      <c r="V1" s="65" t="s">
        <v>1</v>
      </c>
      <c r="W1" s="65" t="s">
        <v>1</v>
      </c>
      <c r="X1" s="65" t="s">
        <v>1</v>
      </c>
      <c r="Y1" s="65" t="s">
        <v>1</v>
      </c>
      <c r="Z1" s="65" t="s">
        <v>1</v>
      </c>
      <c r="AA1" s="65" t="s">
        <v>1</v>
      </c>
    </row>
    <row r="2" spans="1:28" s="66" customFormat="1" ht="12" x14ac:dyDescent="0.2">
      <c r="A2" s="64" t="s">
        <v>2</v>
      </c>
      <c r="B2" s="64" t="s">
        <v>3</v>
      </c>
      <c r="C2" s="65" t="s">
        <v>1</v>
      </c>
      <c r="D2" s="65" t="s">
        <v>1</v>
      </c>
      <c r="E2" s="65" t="s">
        <v>1</v>
      </c>
      <c r="F2" s="65" t="s">
        <v>1</v>
      </c>
      <c r="G2" s="65" t="s">
        <v>1</v>
      </c>
      <c r="H2" s="65" t="s">
        <v>1</v>
      </c>
      <c r="I2" s="65" t="s">
        <v>1</v>
      </c>
      <c r="J2" s="65" t="s">
        <v>1</v>
      </c>
      <c r="K2" s="65" t="s">
        <v>1</v>
      </c>
      <c r="L2" s="65" t="s">
        <v>1</v>
      </c>
      <c r="M2" s="65" t="s">
        <v>1</v>
      </c>
      <c r="N2" s="65" t="s">
        <v>1</v>
      </c>
      <c r="O2" s="65" t="s">
        <v>1</v>
      </c>
      <c r="P2" s="65" t="s">
        <v>1</v>
      </c>
      <c r="Q2" s="65" t="s">
        <v>1</v>
      </c>
      <c r="R2" s="65" t="s">
        <v>1</v>
      </c>
      <c r="S2" s="65" t="s">
        <v>1</v>
      </c>
      <c r="T2" s="65" t="s">
        <v>1</v>
      </c>
      <c r="U2" s="65" t="s">
        <v>1</v>
      </c>
      <c r="V2" s="65" t="s">
        <v>1</v>
      </c>
      <c r="W2" s="65" t="s">
        <v>1</v>
      </c>
      <c r="X2" s="65" t="s">
        <v>1</v>
      </c>
      <c r="Y2" s="65" t="s">
        <v>1</v>
      </c>
      <c r="Z2" s="65" t="s">
        <v>1</v>
      </c>
      <c r="AA2" s="65" t="s">
        <v>1</v>
      </c>
    </row>
    <row r="3" spans="1:28" s="66" customFormat="1" ht="12.75" x14ac:dyDescent="0.2">
      <c r="A3" s="84" t="s">
        <v>4</v>
      </c>
      <c r="B3" s="84" t="s">
        <v>248</v>
      </c>
      <c r="C3" s="65" t="s">
        <v>1</v>
      </c>
      <c r="D3" s="65" t="s">
        <v>1</v>
      </c>
      <c r="E3" s="65" t="s">
        <v>1</v>
      </c>
      <c r="F3" s="65" t="s">
        <v>1</v>
      </c>
      <c r="G3" s="65" t="s">
        <v>1</v>
      </c>
      <c r="H3" s="65" t="s">
        <v>1</v>
      </c>
      <c r="I3" s="65" t="s">
        <v>1</v>
      </c>
      <c r="J3" s="65" t="s">
        <v>1</v>
      </c>
      <c r="K3" s="65" t="s">
        <v>1</v>
      </c>
      <c r="L3" s="65" t="s">
        <v>1</v>
      </c>
      <c r="M3" s="65" t="s">
        <v>1</v>
      </c>
      <c r="N3" s="65" t="s">
        <v>1</v>
      </c>
      <c r="O3" s="65" t="s">
        <v>1</v>
      </c>
      <c r="P3" s="65" t="s">
        <v>1</v>
      </c>
      <c r="Q3" s="65" t="s">
        <v>1</v>
      </c>
      <c r="R3" s="65" t="s">
        <v>1</v>
      </c>
      <c r="S3" s="65" t="s">
        <v>1</v>
      </c>
      <c r="T3" s="65" t="s">
        <v>1</v>
      </c>
      <c r="U3" s="65" t="s">
        <v>1</v>
      </c>
      <c r="V3" s="65" t="s">
        <v>1</v>
      </c>
      <c r="W3" s="65" t="s">
        <v>1</v>
      </c>
      <c r="X3" s="65" t="s">
        <v>1</v>
      </c>
      <c r="Y3" s="65" t="s">
        <v>1</v>
      </c>
      <c r="Z3" s="65" t="s">
        <v>1</v>
      </c>
      <c r="AA3" s="65" t="s">
        <v>1</v>
      </c>
    </row>
    <row r="4" spans="1:28" s="66" customFormat="1" ht="24" x14ac:dyDescent="0.2">
      <c r="A4" s="64" t="s">
        <v>5</v>
      </c>
      <c r="B4" s="64" t="s">
        <v>6</v>
      </c>
      <c r="C4" s="64" t="s">
        <v>7</v>
      </c>
      <c r="D4" s="64" t="s">
        <v>8</v>
      </c>
      <c r="E4" s="64" t="s">
        <v>9</v>
      </c>
      <c r="F4" s="64" t="s">
        <v>10</v>
      </c>
      <c r="G4" s="64" t="s">
        <v>11</v>
      </c>
      <c r="H4" s="64" t="s">
        <v>12</v>
      </c>
      <c r="I4" s="64" t="s">
        <v>13</v>
      </c>
      <c r="J4" s="64" t="s">
        <v>14</v>
      </c>
      <c r="K4" s="64" t="s">
        <v>15</v>
      </c>
      <c r="L4" s="64" t="s">
        <v>16</v>
      </c>
      <c r="M4" s="64" t="s">
        <v>17</v>
      </c>
      <c r="N4" s="64" t="s">
        <v>18</v>
      </c>
      <c r="O4" s="64" t="s">
        <v>19</v>
      </c>
      <c r="P4" s="64" t="s">
        <v>20</v>
      </c>
      <c r="Q4" s="85" t="s">
        <v>21</v>
      </c>
      <c r="R4" s="64" t="s">
        <v>22</v>
      </c>
      <c r="S4" s="64" t="s">
        <v>23</v>
      </c>
      <c r="T4" s="85" t="s">
        <v>24</v>
      </c>
      <c r="U4" s="64" t="s">
        <v>25</v>
      </c>
      <c r="V4" s="64" t="s">
        <v>26</v>
      </c>
      <c r="W4" s="64" t="s">
        <v>27</v>
      </c>
      <c r="X4" s="85" t="s">
        <v>28</v>
      </c>
      <c r="Y4" s="85" t="s">
        <v>29</v>
      </c>
      <c r="Z4" s="64" t="s">
        <v>30</v>
      </c>
      <c r="AA4" s="85" t="s">
        <v>31</v>
      </c>
    </row>
    <row r="5" spans="1:28" s="66" customFormat="1" ht="24" x14ac:dyDescent="0.2">
      <c r="A5" s="67" t="s">
        <v>32</v>
      </c>
      <c r="B5" s="68" t="s">
        <v>33</v>
      </c>
      <c r="C5" s="69" t="s">
        <v>34</v>
      </c>
      <c r="D5" s="67" t="s">
        <v>35</v>
      </c>
      <c r="E5" s="67" t="s">
        <v>36</v>
      </c>
      <c r="F5" s="67" t="s">
        <v>36</v>
      </c>
      <c r="G5" s="67" t="s">
        <v>36</v>
      </c>
      <c r="H5" s="67"/>
      <c r="I5" s="67"/>
      <c r="J5" s="67"/>
      <c r="K5" s="67"/>
      <c r="L5" s="67"/>
      <c r="M5" s="67" t="s">
        <v>37</v>
      </c>
      <c r="N5" s="67" t="s">
        <v>38</v>
      </c>
      <c r="O5" s="67" t="s">
        <v>39</v>
      </c>
      <c r="P5" s="68" t="s">
        <v>40</v>
      </c>
      <c r="Q5" s="70">
        <v>35615000000</v>
      </c>
      <c r="R5" s="70">
        <v>0</v>
      </c>
      <c r="S5" s="70">
        <v>0</v>
      </c>
      <c r="T5" s="70">
        <v>35615000000</v>
      </c>
      <c r="U5" s="70">
        <v>0</v>
      </c>
      <c r="V5" s="70">
        <v>35615000000</v>
      </c>
      <c r="W5" s="70">
        <v>0</v>
      </c>
      <c r="X5" s="70">
        <v>11676197193</v>
      </c>
      <c r="Y5" s="70">
        <v>11676197193</v>
      </c>
      <c r="Z5" s="70">
        <v>11676197193</v>
      </c>
      <c r="AA5" s="70">
        <v>11676197193</v>
      </c>
      <c r="AB5" s="76"/>
    </row>
    <row r="6" spans="1:28" s="66" customFormat="1" ht="24" x14ac:dyDescent="0.2">
      <c r="A6" s="67" t="s">
        <v>32</v>
      </c>
      <c r="B6" s="68" t="s">
        <v>33</v>
      </c>
      <c r="C6" s="69" t="s">
        <v>41</v>
      </c>
      <c r="D6" s="67" t="s">
        <v>35</v>
      </c>
      <c r="E6" s="67" t="s">
        <v>36</v>
      </c>
      <c r="F6" s="67" t="s">
        <v>36</v>
      </c>
      <c r="G6" s="67" t="s">
        <v>42</v>
      </c>
      <c r="H6" s="67"/>
      <c r="I6" s="67"/>
      <c r="J6" s="67"/>
      <c r="K6" s="67"/>
      <c r="L6" s="67"/>
      <c r="M6" s="67" t="s">
        <v>37</v>
      </c>
      <c r="N6" s="67" t="s">
        <v>38</v>
      </c>
      <c r="O6" s="67" t="s">
        <v>39</v>
      </c>
      <c r="P6" s="68" t="s">
        <v>43</v>
      </c>
      <c r="Q6" s="70">
        <v>11959000000</v>
      </c>
      <c r="R6" s="70">
        <v>0</v>
      </c>
      <c r="S6" s="70">
        <v>0</v>
      </c>
      <c r="T6" s="70">
        <v>11959000000</v>
      </c>
      <c r="U6" s="70">
        <v>0</v>
      </c>
      <c r="V6" s="70">
        <v>11959000000</v>
      </c>
      <c r="W6" s="70">
        <v>0</v>
      </c>
      <c r="X6" s="70">
        <v>4344294545</v>
      </c>
      <c r="Y6" s="70">
        <v>4344294545</v>
      </c>
      <c r="Z6" s="70">
        <v>4344294545</v>
      </c>
      <c r="AA6" s="70">
        <v>4344294545</v>
      </c>
      <c r="AB6" s="76"/>
    </row>
    <row r="7" spans="1:28" s="66" customFormat="1" ht="36" x14ac:dyDescent="0.2">
      <c r="A7" s="67" t="s">
        <v>32</v>
      </c>
      <c r="B7" s="68" t="s">
        <v>33</v>
      </c>
      <c r="C7" s="69" t="s">
        <v>44</v>
      </c>
      <c r="D7" s="67" t="s">
        <v>35</v>
      </c>
      <c r="E7" s="67" t="s">
        <v>36</v>
      </c>
      <c r="F7" s="67" t="s">
        <v>36</v>
      </c>
      <c r="G7" s="67" t="s">
        <v>45</v>
      </c>
      <c r="H7" s="67"/>
      <c r="I7" s="67"/>
      <c r="J7" s="67"/>
      <c r="K7" s="67"/>
      <c r="L7" s="67"/>
      <c r="M7" s="67" t="s">
        <v>37</v>
      </c>
      <c r="N7" s="67" t="s">
        <v>38</v>
      </c>
      <c r="O7" s="67" t="s">
        <v>39</v>
      </c>
      <c r="P7" s="68" t="s">
        <v>46</v>
      </c>
      <c r="Q7" s="70">
        <v>5294000000</v>
      </c>
      <c r="R7" s="70">
        <v>0</v>
      </c>
      <c r="S7" s="70">
        <v>0</v>
      </c>
      <c r="T7" s="70">
        <v>5294000000</v>
      </c>
      <c r="U7" s="70">
        <v>0</v>
      </c>
      <c r="V7" s="70">
        <v>5294000000</v>
      </c>
      <c r="W7" s="70">
        <v>0</v>
      </c>
      <c r="X7" s="70">
        <v>1399345382</v>
      </c>
      <c r="Y7" s="70">
        <v>1399345382</v>
      </c>
      <c r="Z7" s="70">
        <v>1399345382</v>
      </c>
      <c r="AA7" s="70">
        <v>1399345382</v>
      </c>
      <c r="AB7" s="76"/>
    </row>
    <row r="8" spans="1:28" s="66" customFormat="1" ht="24" x14ac:dyDescent="0.2">
      <c r="A8" s="67" t="s">
        <v>32</v>
      </c>
      <c r="B8" s="68" t="s">
        <v>33</v>
      </c>
      <c r="C8" s="69" t="s">
        <v>51</v>
      </c>
      <c r="D8" s="67" t="s">
        <v>35</v>
      </c>
      <c r="E8" s="67" t="s">
        <v>42</v>
      </c>
      <c r="F8" s="67"/>
      <c r="G8" s="67"/>
      <c r="H8" s="67"/>
      <c r="I8" s="67"/>
      <c r="J8" s="67"/>
      <c r="K8" s="67"/>
      <c r="L8" s="67"/>
      <c r="M8" s="67" t="s">
        <v>37</v>
      </c>
      <c r="N8" s="67" t="s">
        <v>38</v>
      </c>
      <c r="O8" s="67" t="s">
        <v>39</v>
      </c>
      <c r="P8" s="68" t="s">
        <v>52</v>
      </c>
      <c r="Q8" s="70">
        <v>30583220926</v>
      </c>
      <c r="R8" s="70">
        <v>0</v>
      </c>
      <c r="S8" s="70">
        <v>0</v>
      </c>
      <c r="T8" s="70">
        <v>30583220926</v>
      </c>
      <c r="U8" s="70">
        <v>0</v>
      </c>
      <c r="V8" s="70">
        <v>30426313708.59</v>
      </c>
      <c r="W8" s="70">
        <v>156907217.41</v>
      </c>
      <c r="X8" s="70">
        <v>17890800078.310001</v>
      </c>
      <c r="Y8" s="70">
        <v>6499613590.5900002</v>
      </c>
      <c r="Z8" s="70">
        <v>6490042113.5900002</v>
      </c>
      <c r="AA8" s="70">
        <v>6490042113.5900002</v>
      </c>
      <c r="AB8" s="77"/>
    </row>
    <row r="9" spans="1:28" s="66" customFormat="1" ht="24" x14ac:dyDescent="0.2">
      <c r="A9" s="67" t="s">
        <v>32</v>
      </c>
      <c r="B9" s="68" t="s">
        <v>33</v>
      </c>
      <c r="C9" s="69" t="s">
        <v>51</v>
      </c>
      <c r="D9" s="67" t="s">
        <v>35</v>
      </c>
      <c r="E9" s="67" t="s">
        <v>42</v>
      </c>
      <c r="F9" s="67"/>
      <c r="G9" s="67"/>
      <c r="H9" s="67"/>
      <c r="I9" s="67"/>
      <c r="J9" s="67"/>
      <c r="K9" s="67"/>
      <c r="L9" s="67"/>
      <c r="M9" s="67" t="s">
        <v>37</v>
      </c>
      <c r="N9" s="67" t="s">
        <v>53</v>
      </c>
      <c r="O9" s="67" t="s">
        <v>54</v>
      </c>
      <c r="P9" s="68" t="s">
        <v>52</v>
      </c>
      <c r="Q9" s="70">
        <v>198900000</v>
      </c>
      <c r="R9" s="70">
        <v>0</v>
      </c>
      <c r="S9" s="70">
        <v>0</v>
      </c>
      <c r="T9" s="70">
        <v>198900000</v>
      </c>
      <c r="U9" s="70">
        <v>0</v>
      </c>
      <c r="V9" s="70">
        <v>198120318</v>
      </c>
      <c r="W9" s="70">
        <v>779682</v>
      </c>
      <c r="X9" s="70">
        <v>140225720</v>
      </c>
      <c r="Y9" s="70">
        <v>46346490</v>
      </c>
      <c r="Z9" s="70">
        <v>46346490</v>
      </c>
      <c r="AA9" s="70">
        <v>46346490</v>
      </c>
      <c r="AB9" s="77"/>
    </row>
    <row r="10" spans="1:28" s="66" customFormat="1" ht="24" x14ac:dyDescent="0.2">
      <c r="A10" s="67" t="s">
        <v>32</v>
      </c>
      <c r="B10" s="68" t="s">
        <v>33</v>
      </c>
      <c r="C10" s="69" t="s">
        <v>51</v>
      </c>
      <c r="D10" s="67" t="s">
        <v>35</v>
      </c>
      <c r="E10" s="67" t="s">
        <v>42</v>
      </c>
      <c r="F10" s="67"/>
      <c r="G10" s="67"/>
      <c r="H10" s="67"/>
      <c r="I10" s="67"/>
      <c r="J10" s="67"/>
      <c r="K10" s="67"/>
      <c r="L10" s="67"/>
      <c r="M10" s="67" t="s">
        <v>37</v>
      </c>
      <c r="N10" s="67" t="s">
        <v>55</v>
      </c>
      <c r="O10" s="67" t="s">
        <v>39</v>
      </c>
      <c r="P10" s="68" t="s">
        <v>52</v>
      </c>
      <c r="Q10" s="70">
        <v>2881000000</v>
      </c>
      <c r="R10" s="70">
        <v>0</v>
      </c>
      <c r="S10" s="70">
        <v>0</v>
      </c>
      <c r="T10" s="70">
        <v>2881000000</v>
      </c>
      <c r="U10" s="70">
        <v>0</v>
      </c>
      <c r="V10" s="70">
        <v>2881000000</v>
      </c>
      <c r="W10" s="70">
        <v>0</v>
      </c>
      <c r="X10" s="70">
        <v>1742389386</v>
      </c>
      <c r="Y10" s="70">
        <v>634576175</v>
      </c>
      <c r="Z10" s="70">
        <v>634576175</v>
      </c>
      <c r="AA10" s="70">
        <v>634576175</v>
      </c>
      <c r="AB10" s="77"/>
    </row>
    <row r="11" spans="1:28" s="66" customFormat="1" ht="24" x14ac:dyDescent="0.2">
      <c r="A11" s="67" t="s">
        <v>32</v>
      </c>
      <c r="B11" s="68" t="s">
        <v>33</v>
      </c>
      <c r="C11" s="69" t="s">
        <v>56</v>
      </c>
      <c r="D11" s="67" t="s">
        <v>35</v>
      </c>
      <c r="E11" s="67" t="s">
        <v>45</v>
      </c>
      <c r="F11" s="67" t="s">
        <v>42</v>
      </c>
      <c r="G11" s="67" t="s">
        <v>42</v>
      </c>
      <c r="H11" s="67"/>
      <c r="I11" s="67"/>
      <c r="J11" s="67"/>
      <c r="K11" s="67"/>
      <c r="L11" s="67"/>
      <c r="M11" s="67" t="s">
        <v>37</v>
      </c>
      <c r="N11" s="67" t="s">
        <v>38</v>
      </c>
      <c r="O11" s="67" t="s">
        <v>39</v>
      </c>
      <c r="P11" s="68" t="s">
        <v>57</v>
      </c>
      <c r="Q11" s="70">
        <v>365000000</v>
      </c>
      <c r="R11" s="70">
        <v>0</v>
      </c>
      <c r="S11" s="70">
        <v>0</v>
      </c>
      <c r="T11" s="70">
        <v>365000000</v>
      </c>
      <c r="U11" s="70">
        <v>0</v>
      </c>
      <c r="V11" s="70">
        <v>89500000</v>
      </c>
      <c r="W11" s="70">
        <v>275500000</v>
      </c>
      <c r="X11" s="70">
        <v>0</v>
      </c>
      <c r="Y11" s="70">
        <v>0</v>
      </c>
      <c r="Z11" s="70">
        <v>0</v>
      </c>
      <c r="AA11" s="70">
        <v>0</v>
      </c>
      <c r="AB11" s="78"/>
    </row>
    <row r="12" spans="1:28" s="66" customFormat="1" ht="24" x14ac:dyDescent="0.2">
      <c r="A12" s="67" t="s">
        <v>32</v>
      </c>
      <c r="B12" s="68" t="s">
        <v>33</v>
      </c>
      <c r="C12" s="69" t="s">
        <v>58</v>
      </c>
      <c r="D12" s="67" t="s">
        <v>35</v>
      </c>
      <c r="E12" s="67" t="s">
        <v>45</v>
      </c>
      <c r="F12" s="67" t="s">
        <v>45</v>
      </c>
      <c r="G12" s="67" t="s">
        <v>36</v>
      </c>
      <c r="H12" s="67" t="s">
        <v>59</v>
      </c>
      <c r="I12" s="67"/>
      <c r="J12" s="67"/>
      <c r="K12" s="67"/>
      <c r="L12" s="67"/>
      <c r="M12" s="67" t="s">
        <v>37</v>
      </c>
      <c r="N12" s="67" t="s">
        <v>38</v>
      </c>
      <c r="O12" s="67" t="s">
        <v>39</v>
      </c>
      <c r="P12" s="68" t="s">
        <v>60</v>
      </c>
      <c r="Q12" s="70">
        <v>12516000000</v>
      </c>
      <c r="R12" s="70">
        <v>0</v>
      </c>
      <c r="S12" s="70">
        <v>0</v>
      </c>
      <c r="T12" s="70">
        <v>12516000000</v>
      </c>
      <c r="U12" s="70">
        <v>0</v>
      </c>
      <c r="V12" s="70">
        <v>10701687086</v>
      </c>
      <c r="W12" s="70">
        <v>1814312914</v>
      </c>
      <c r="X12" s="70">
        <v>7099400581.0500002</v>
      </c>
      <c r="Y12" s="70">
        <v>2644945591.0500002</v>
      </c>
      <c r="Z12" s="70">
        <v>2644945591.0500002</v>
      </c>
      <c r="AA12" s="70">
        <v>2644945591.0500002</v>
      </c>
      <c r="AB12" s="78"/>
    </row>
    <row r="13" spans="1:28" s="66" customFormat="1" ht="36" x14ac:dyDescent="0.2">
      <c r="A13" s="67" t="s">
        <v>32</v>
      </c>
      <c r="B13" s="68" t="s">
        <v>33</v>
      </c>
      <c r="C13" s="69" t="s">
        <v>61</v>
      </c>
      <c r="D13" s="67" t="s">
        <v>35</v>
      </c>
      <c r="E13" s="67" t="s">
        <v>45</v>
      </c>
      <c r="F13" s="67" t="s">
        <v>45</v>
      </c>
      <c r="G13" s="67" t="s">
        <v>36</v>
      </c>
      <c r="H13" s="67" t="s">
        <v>62</v>
      </c>
      <c r="I13" s="67"/>
      <c r="J13" s="67"/>
      <c r="K13" s="67"/>
      <c r="L13" s="67"/>
      <c r="M13" s="67" t="s">
        <v>37</v>
      </c>
      <c r="N13" s="67" t="s">
        <v>53</v>
      </c>
      <c r="O13" s="67" t="s">
        <v>39</v>
      </c>
      <c r="P13" s="68" t="s">
        <v>63</v>
      </c>
      <c r="Q13" s="70">
        <v>52559817000</v>
      </c>
      <c r="R13" s="70">
        <v>0</v>
      </c>
      <c r="S13" s="70">
        <v>0</v>
      </c>
      <c r="T13" s="70">
        <v>52559817000</v>
      </c>
      <c r="U13" s="70">
        <v>0</v>
      </c>
      <c r="V13" s="70">
        <v>35077364502</v>
      </c>
      <c r="W13" s="70">
        <v>17482452498</v>
      </c>
      <c r="X13" s="70">
        <v>9252798035</v>
      </c>
      <c r="Y13" s="70">
        <v>117899215</v>
      </c>
      <c r="Z13" s="70">
        <v>117899215</v>
      </c>
      <c r="AA13" s="70">
        <v>117899215</v>
      </c>
      <c r="AB13" s="78"/>
    </row>
    <row r="14" spans="1:28" s="66" customFormat="1" ht="60" x14ac:dyDescent="0.2">
      <c r="A14" s="67" t="s">
        <v>32</v>
      </c>
      <c r="B14" s="68" t="s">
        <v>33</v>
      </c>
      <c r="C14" s="69" t="s">
        <v>64</v>
      </c>
      <c r="D14" s="67" t="s">
        <v>35</v>
      </c>
      <c r="E14" s="67" t="s">
        <v>45</v>
      </c>
      <c r="F14" s="67" t="s">
        <v>45</v>
      </c>
      <c r="G14" s="67" t="s">
        <v>36</v>
      </c>
      <c r="H14" s="67" t="s">
        <v>65</v>
      </c>
      <c r="I14" s="67"/>
      <c r="J14" s="67"/>
      <c r="K14" s="67"/>
      <c r="L14" s="67"/>
      <c r="M14" s="67" t="s">
        <v>37</v>
      </c>
      <c r="N14" s="67" t="s">
        <v>38</v>
      </c>
      <c r="O14" s="67" t="s">
        <v>39</v>
      </c>
      <c r="P14" s="68" t="s">
        <v>66</v>
      </c>
      <c r="Q14" s="70">
        <v>320000000</v>
      </c>
      <c r="R14" s="70">
        <v>0</v>
      </c>
      <c r="S14" s="70">
        <v>0</v>
      </c>
      <c r="T14" s="70">
        <v>320000000</v>
      </c>
      <c r="U14" s="70">
        <v>0</v>
      </c>
      <c r="V14" s="70">
        <v>320000000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8"/>
    </row>
    <row r="15" spans="1:28" s="66" customFormat="1" ht="48" x14ac:dyDescent="0.2">
      <c r="A15" s="67" t="s">
        <v>32</v>
      </c>
      <c r="B15" s="68" t="s">
        <v>33</v>
      </c>
      <c r="C15" s="69" t="s">
        <v>67</v>
      </c>
      <c r="D15" s="67" t="s">
        <v>35</v>
      </c>
      <c r="E15" s="67" t="s">
        <v>45</v>
      </c>
      <c r="F15" s="67" t="s">
        <v>48</v>
      </c>
      <c r="G15" s="67" t="s">
        <v>36</v>
      </c>
      <c r="H15" s="67" t="s">
        <v>68</v>
      </c>
      <c r="I15" s="67"/>
      <c r="J15" s="67"/>
      <c r="K15" s="67"/>
      <c r="L15" s="67"/>
      <c r="M15" s="67" t="s">
        <v>37</v>
      </c>
      <c r="N15" s="67" t="s">
        <v>38</v>
      </c>
      <c r="O15" s="67" t="s">
        <v>39</v>
      </c>
      <c r="P15" s="68" t="s">
        <v>69</v>
      </c>
      <c r="Q15" s="70">
        <v>1981000000</v>
      </c>
      <c r="R15" s="70">
        <v>0</v>
      </c>
      <c r="S15" s="70">
        <v>0</v>
      </c>
      <c r="T15" s="70">
        <v>1981000000</v>
      </c>
      <c r="U15" s="70">
        <v>0</v>
      </c>
      <c r="V15" s="70">
        <v>1981000000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8"/>
    </row>
    <row r="16" spans="1:28" s="66" customFormat="1" ht="48" x14ac:dyDescent="0.2">
      <c r="A16" s="67" t="s">
        <v>32</v>
      </c>
      <c r="B16" s="68" t="s">
        <v>33</v>
      </c>
      <c r="C16" s="69" t="s">
        <v>67</v>
      </c>
      <c r="D16" s="67" t="s">
        <v>35</v>
      </c>
      <c r="E16" s="67" t="s">
        <v>45</v>
      </c>
      <c r="F16" s="67" t="s">
        <v>48</v>
      </c>
      <c r="G16" s="67" t="s">
        <v>36</v>
      </c>
      <c r="H16" s="67" t="s">
        <v>68</v>
      </c>
      <c r="I16" s="67"/>
      <c r="J16" s="67"/>
      <c r="K16" s="67"/>
      <c r="L16" s="67"/>
      <c r="M16" s="67" t="s">
        <v>37</v>
      </c>
      <c r="N16" s="67" t="s">
        <v>53</v>
      </c>
      <c r="O16" s="67" t="s">
        <v>39</v>
      </c>
      <c r="P16" s="68" t="s">
        <v>69</v>
      </c>
      <c r="Q16" s="70">
        <v>6090183000</v>
      </c>
      <c r="R16" s="70">
        <v>0</v>
      </c>
      <c r="S16" s="70">
        <v>0</v>
      </c>
      <c r="T16" s="70">
        <v>6090183000</v>
      </c>
      <c r="U16" s="70">
        <v>0</v>
      </c>
      <c r="V16" s="70">
        <v>6090183000</v>
      </c>
      <c r="W16" s="70">
        <v>0</v>
      </c>
      <c r="X16" s="70">
        <v>733553000</v>
      </c>
      <c r="Y16" s="70">
        <v>280552472</v>
      </c>
      <c r="Z16" s="70">
        <v>280552472</v>
      </c>
      <c r="AA16" s="70">
        <v>280552472</v>
      </c>
      <c r="AB16" s="78"/>
    </row>
    <row r="17" spans="1:28" s="66" customFormat="1" ht="36" x14ac:dyDescent="0.2">
      <c r="A17" s="67" t="s">
        <v>32</v>
      </c>
      <c r="B17" s="68" t="s">
        <v>33</v>
      </c>
      <c r="C17" s="69" t="s">
        <v>70</v>
      </c>
      <c r="D17" s="67" t="s">
        <v>35</v>
      </c>
      <c r="E17" s="67" t="s">
        <v>45</v>
      </c>
      <c r="F17" s="67" t="s">
        <v>48</v>
      </c>
      <c r="G17" s="67" t="s">
        <v>42</v>
      </c>
      <c r="H17" s="67" t="s">
        <v>68</v>
      </c>
      <c r="I17" s="67"/>
      <c r="J17" s="67"/>
      <c r="K17" s="67"/>
      <c r="L17" s="67"/>
      <c r="M17" s="67" t="s">
        <v>37</v>
      </c>
      <c r="N17" s="67" t="s">
        <v>38</v>
      </c>
      <c r="O17" s="67" t="s">
        <v>39</v>
      </c>
      <c r="P17" s="68" t="s">
        <v>71</v>
      </c>
      <c r="Q17" s="70">
        <v>190000000</v>
      </c>
      <c r="R17" s="70">
        <v>0</v>
      </c>
      <c r="S17" s="70">
        <v>0</v>
      </c>
      <c r="T17" s="70">
        <v>190000000</v>
      </c>
      <c r="U17" s="70">
        <v>0</v>
      </c>
      <c r="V17" s="70">
        <v>190000000</v>
      </c>
      <c r="W17" s="70">
        <v>0</v>
      </c>
      <c r="X17" s="70">
        <v>27277738</v>
      </c>
      <c r="Y17" s="70">
        <v>27277738</v>
      </c>
      <c r="Z17" s="70">
        <v>27277738</v>
      </c>
      <c r="AA17" s="70">
        <v>27277738</v>
      </c>
      <c r="AB17" s="78"/>
    </row>
    <row r="18" spans="1:28" s="66" customFormat="1" ht="24" x14ac:dyDescent="0.2">
      <c r="A18" s="67" t="s">
        <v>32</v>
      </c>
      <c r="B18" s="68" t="s">
        <v>33</v>
      </c>
      <c r="C18" s="69" t="s">
        <v>72</v>
      </c>
      <c r="D18" s="67" t="s">
        <v>35</v>
      </c>
      <c r="E18" s="67" t="s">
        <v>45</v>
      </c>
      <c r="F18" s="67" t="s">
        <v>38</v>
      </c>
      <c r="G18" s="67"/>
      <c r="H18" s="67"/>
      <c r="I18" s="67"/>
      <c r="J18" s="67"/>
      <c r="K18" s="67"/>
      <c r="L18" s="67"/>
      <c r="M18" s="67" t="s">
        <v>37</v>
      </c>
      <c r="N18" s="67" t="s">
        <v>38</v>
      </c>
      <c r="O18" s="67" t="s">
        <v>39</v>
      </c>
      <c r="P18" s="68" t="s">
        <v>73</v>
      </c>
      <c r="Q18" s="70">
        <v>5249000000</v>
      </c>
      <c r="R18" s="70">
        <v>0</v>
      </c>
      <c r="S18" s="70">
        <v>0</v>
      </c>
      <c r="T18" s="70">
        <v>5249000000</v>
      </c>
      <c r="U18" s="70">
        <v>0</v>
      </c>
      <c r="V18" s="70">
        <v>5249000000</v>
      </c>
      <c r="W18" s="70">
        <v>0</v>
      </c>
      <c r="X18" s="70">
        <v>4973516120</v>
      </c>
      <c r="Y18" s="70">
        <v>4973516120</v>
      </c>
      <c r="Z18" s="70">
        <v>4973516120</v>
      </c>
      <c r="AA18" s="70">
        <v>4973516120</v>
      </c>
      <c r="AB18" s="78"/>
    </row>
    <row r="19" spans="1:28" s="66" customFormat="1" ht="24" x14ac:dyDescent="0.2">
      <c r="A19" s="67" t="s">
        <v>32</v>
      </c>
      <c r="B19" s="68" t="s">
        <v>33</v>
      </c>
      <c r="C19" s="69" t="s">
        <v>74</v>
      </c>
      <c r="D19" s="67" t="s">
        <v>35</v>
      </c>
      <c r="E19" s="67" t="s">
        <v>75</v>
      </c>
      <c r="F19" s="67" t="s">
        <v>36</v>
      </c>
      <c r="G19" s="67"/>
      <c r="H19" s="67"/>
      <c r="I19" s="67"/>
      <c r="J19" s="67"/>
      <c r="K19" s="67"/>
      <c r="L19" s="67"/>
      <c r="M19" s="67" t="s">
        <v>37</v>
      </c>
      <c r="N19" s="67" t="s">
        <v>38</v>
      </c>
      <c r="O19" s="67" t="s">
        <v>39</v>
      </c>
      <c r="P19" s="68" t="s">
        <v>76</v>
      </c>
      <c r="Q19" s="70">
        <v>137000000</v>
      </c>
      <c r="R19" s="70">
        <v>0</v>
      </c>
      <c r="S19" s="70">
        <v>0</v>
      </c>
      <c r="T19" s="70">
        <v>137000000</v>
      </c>
      <c r="U19" s="70">
        <v>0</v>
      </c>
      <c r="V19" s="70">
        <v>137000000</v>
      </c>
      <c r="W19" s="70">
        <v>0</v>
      </c>
      <c r="X19" s="70">
        <v>126210945</v>
      </c>
      <c r="Y19" s="70">
        <v>126210945</v>
      </c>
      <c r="Z19" s="70">
        <v>126210945</v>
      </c>
      <c r="AA19" s="70">
        <v>126210945</v>
      </c>
      <c r="AB19" s="79"/>
    </row>
    <row r="20" spans="1:28" s="66" customFormat="1" ht="24" x14ac:dyDescent="0.2">
      <c r="A20" s="67" t="s">
        <v>32</v>
      </c>
      <c r="B20" s="68" t="s">
        <v>33</v>
      </c>
      <c r="C20" s="69" t="s">
        <v>77</v>
      </c>
      <c r="D20" s="67" t="s">
        <v>35</v>
      </c>
      <c r="E20" s="67" t="s">
        <v>75</v>
      </c>
      <c r="F20" s="67" t="s">
        <v>48</v>
      </c>
      <c r="G20" s="67" t="s">
        <v>36</v>
      </c>
      <c r="H20" s="67"/>
      <c r="I20" s="67"/>
      <c r="J20" s="67"/>
      <c r="K20" s="67"/>
      <c r="L20" s="67"/>
      <c r="M20" s="67" t="s">
        <v>37</v>
      </c>
      <c r="N20" s="67" t="s">
        <v>53</v>
      </c>
      <c r="O20" s="67" t="s">
        <v>54</v>
      </c>
      <c r="P20" s="68" t="s">
        <v>78</v>
      </c>
      <c r="Q20" s="70">
        <v>460000000</v>
      </c>
      <c r="R20" s="70">
        <v>0</v>
      </c>
      <c r="S20" s="70">
        <v>0</v>
      </c>
      <c r="T20" s="70">
        <v>460000000</v>
      </c>
      <c r="U20" s="70">
        <v>0</v>
      </c>
      <c r="V20" s="70">
        <v>460000000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9"/>
    </row>
    <row r="21" spans="1:28" s="66" customFormat="1" ht="48" x14ac:dyDescent="0.2">
      <c r="A21" s="67" t="s">
        <v>32</v>
      </c>
      <c r="B21" s="68" t="s">
        <v>33</v>
      </c>
      <c r="C21" s="69" t="s">
        <v>79</v>
      </c>
      <c r="D21" s="67" t="s">
        <v>80</v>
      </c>
      <c r="E21" s="67" t="s">
        <v>81</v>
      </c>
      <c r="F21" s="67" t="s">
        <v>82</v>
      </c>
      <c r="G21" s="67" t="s">
        <v>83</v>
      </c>
      <c r="H21" s="67" t="s">
        <v>84</v>
      </c>
      <c r="I21" s="67"/>
      <c r="J21" s="67"/>
      <c r="K21" s="67"/>
      <c r="L21" s="67"/>
      <c r="M21" s="67" t="s">
        <v>37</v>
      </c>
      <c r="N21" s="67" t="s">
        <v>55</v>
      </c>
      <c r="O21" s="67" t="s">
        <v>39</v>
      </c>
      <c r="P21" s="68" t="s">
        <v>85</v>
      </c>
      <c r="Q21" s="70">
        <v>1036000000</v>
      </c>
      <c r="R21" s="70">
        <v>0</v>
      </c>
      <c r="S21" s="70">
        <v>0</v>
      </c>
      <c r="T21" s="70">
        <v>1036000000</v>
      </c>
      <c r="U21" s="70">
        <v>0</v>
      </c>
      <c r="V21" s="70">
        <v>1036000000</v>
      </c>
      <c r="W21" s="70">
        <v>0</v>
      </c>
      <c r="X21" s="70">
        <v>718273191</v>
      </c>
      <c r="Y21" s="70">
        <v>307977568</v>
      </c>
      <c r="Z21" s="70">
        <v>307977568</v>
      </c>
      <c r="AA21" s="70">
        <v>307977568</v>
      </c>
      <c r="AB21" s="80"/>
    </row>
    <row r="22" spans="1:28" s="66" customFormat="1" ht="72" x14ac:dyDescent="0.2">
      <c r="A22" s="67" t="s">
        <v>32</v>
      </c>
      <c r="B22" s="68" t="s">
        <v>33</v>
      </c>
      <c r="C22" s="69" t="s">
        <v>86</v>
      </c>
      <c r="D22" s="67" t="s">
        <v>80</v>
      </c>
      <c r="E22" s="67" t="s">
        <v>87</v>
      </c>
      <c r="F22" s="67" t="s">
        <v>82</v>
      </c>
      <c r="G22" s="67" t="s">
        <v>88</v>
      </c>
      <c r="H22" s="67" t="s">
        <v>89</v>
      </c>
      <c r="I22" s="67"/>
      <c r="J22" s="67"/>
      <c r="K22" s="67"/>
      <c r="L22" s="67"/>
      <c r="M22" s="67" t="s">
        <v>37</v>
      </c>
      <c r="N22" s="67" t="s">
        <v>90</v>
      </c>
      <c r="O22" s="67" t="s">
        <v>39</v>
      </c>
      <c r="P22" s="68" t="s">
        <v>91</v>
      </c>
      <c r="Q22" s="70">
        <v>1172100000</v>
      </c>
      <c r="R22" s="70">
        <v>0</v>
      </c>
      <c r="S22" s="70">
        <v>0</v>
      </c>
      <c r="T22" s="70">
        <v>1172100000</v>
      </c>
      <c r="U22" s="70">
        <v>0</v>
      </c>
      <c r="V22" s="70">
        <v>443123460</v>
      </c>
      <c r="W22" s="70">
        <v>728976540</v>
      </c>
      <c r="X22" s="70">
        <v>443120299</v>
      </c>
      <c r="Y22" s="70">
        <v>387306775</v>
      </c>
      <c r="Z22" s="70">
        <v>364051140</v>
      </c>
      <c r="AA22" s="70">
        <v>364051140</v>
      </c>
      <c r="AB22" s="81"/>
    </row>
    <row r="23" spans="1:28" s="66" customFormat="1" ht="72" x14ac:dyDescent="0.2">
      <c r="A23" s="67" t="s">
        <v>32</v>
      </c>
      <c r="B23" s="68" t="s">
        <v>33</v>
      </c>
      <c r="C23" s="69" t="s">
        <v>86</v>
      </c>
      <c r="D23" s="67" t="s">
        <v>80</v>
      </c>
      <c r="E23" s="67" t="s">
        <v>87</v>
      </c>
      <c r="F23" s="67" t="s">
        <v>82</v>
      </c>
      <c r="G23" s="67" t="s">
        <v>88</v>
      </c>
      <c r="H23" s="67" t="s">
        <v>89</v>
      </c>
      <c r="I23" s="67"/>
      <c r="J23" s="67"/>
      <c r="K23" s="67"/>
      <c r="L23" s="67"/>
      <c r="M23" s="67" t="s">
        <v>37</v>
      </c>
      <c r="N23" s="67" t="s">
        <v>55</v>
      </c>
      <c r="O23" s="67" t="s">
        <v>39</v>
      </c>
      <c r="P23" s="68" t="s">
        <v>91</v>
      </c>
      <c r="Q23" s="70">
        <v>1209129864</v>
      </c>
      <c r="R23" s="70">
        <v>0</v>
      </c>
      <c r="S23" s="70">
        <v>0</v>
      </c>
      <c r="T23" s="70">
        <v>1209129864</v>
      </c>
      <c r="U23" s="70">
        <v>0</v>
      </c>
      <c r="V23" s="70">
        <v>923284053</v>
      </c>
      <c r="W23" s="70">
        <v>285845811</v>
      </c>
      <c r="X23" s="70">
        <v>560696000</v>
      </c>
      <c r="Y23" s="70">
        <v>214188040</v>
      </c>
      <c r="Z23" s="70">
        <v>214188040</v>
      </c>
      <c r="AA23" s="70">
        <v>214188040</v>
      </c>
      <c r="AB23" s="81"/>
    </row>
    <row r="24" spans="1:28" s="66" customFormat="1" ht="48" x14ac:dyDescent="0.2">
      <c r="A24" s="67" t="s">
        <v>32</v>
      </c>
      <c r="B24" s="68" t="s">
        <v>33</v>
      </c>
      <c r="C24" s="69" t="s">
        <v>94</v>
      </c>
      <c r="D24" s="67" t="s">
        <v>80</v>
      </c>
      <c r="E24" s="67" t="s">
        <v>87</v>
      </c>
      <c r="F24" s="67" t="s">
        <v>82</v>
      </c>
      <c r="G24" s="67" t="s">
        <v>95</v>
      </c>
      <c r="H24" s="67" t="s">
        <v>84</v>
      </c>
      <c r="I24" s="67"/>
      <c r="J24" s="67"/>
      <c r="K24" s="67"/>
      <c r="L24" s="67"/>
      <c r="M24" s="67" t="s">
        <v>37</v>
      </c>
      <c r="N24" s="67" t="s">
        <v>55</v>
      </c>
      <c r="O24" s="67" t="s">
        <v>39</v>
      </c>
      <c r="P24" s="68" t="s">
        <v>85</v>
      </c>
      <c r="Q24" s="70">
        <v>3500000000</v>
      </c>
      <c r="R24" s="70">
        <v>0</v>
      </c>
      <c r="S24" s="70">
        <v>0</v>
      </c>
      <c r="T24" s="70">
        <v>3500000000</v>
      </c>
      <c r="U24" s="70">
        <v>0</v>
      </c>
      <c r="V24" s="70">
        <v>3500000000</v>
      </c>
      <c r="W24" s="70">
        <v>0</v>
      </c>
      <c r="X24" s="70">
        <v>1992506423</v>
      </c>
      <c r="Y24" s="70">
        <v>571289267</v>
      </c>
      <c r="Z24" s="70">
        <v>571289267</v>
      </c>
      <c r="AA24" s="70">
        <v>571289267</v>
      </c>
      <c r="AB24" s="81"/>
    </row>
    <row r="25" spans="1:28" s="66" customFormat="1" ht="48" x14ac:dyDescent="0.2">
      <c r="A25" s="67" t="s">
        <v>32</v>
      </c>
      <c r="B25" s="68" t="s">
        <v>33</v>
      </c>
      <c r="C25" s="69" t="s">
        <v>96</v>
      </c>
      <c r="D25" s="67" t="s">
        <v>80</v>
      </c>
      <c r="E25" s="67" t="s">
        <v>87</v>
      </c>
      <c r="F25" s="67" t="s">
        <v>82</v>
      </c>
      <c r="G25" s="67" t="s">
        <v>97</v>
      </c>
      <c r="H25" s="67" t="s">
        <v>98</v>
      </c>
      <c r="I25" s="67"/>
      <c r="J25" s="67"/>
      <c r="K25" s="67"/>
      <c r="L25" s="67"/>
      <c r="M25" s="67" t="s">
        <v>37</v>
      </c>
      <c r="N25" s="67" t="s">
        <v>99</v>
      </c>
      <c r="O25" s="67" t="s">
        <v>54</v>
      </c>
      <c r="P25" s="68" t="s">
        <v>100</v>
      </c>
      <c r="Q25" s="70">
        <v>103009163</v>
      </c>
      <c r="R25" s="70">
        <v>0</v>
      </c>
      <c r="S25" s="70">
        <v>0</v>
      </c>
      <c r="T25" s="70">
        <v>103009163</v>
      </c>
      <c r="U25" s="70">
        <v>0</v>
      </c>
      <c r="V25" s="70">
        <v>26720000</v>
      </c>
      <c r="W25" s="70">
        <v>76289163</v>
      </c>
      <c r="X25" s="70">
        <v>0</v>
      </c>
      <c r="Y25" s="70">
        <v>0</v>
      </c>
      <c r="Z25" s="70">
        <v>0</v>
      </c>
      <c r="AA25" s="70">
        <v>0</v>
      </c>
      <c r="AB25" s="81"/>
    </row>
    <row r="26" spans="1:28" s="66" customFormat="1" ht="48" x14ac:dyDescent="0.2">
      <c r="A26" s="67" t="s">
        <v>32</v>
      </c>
      <c r="B26" s="68" t="s">
        <v>33</v>
      </c>
      <c r="C26" s="69" t="s">
        <v>96</v>
      </c>
      <c r="D26" s="67" t="s">
        <v>80</v>
      </c>
      <c r="E26" s="67" t="s">
        <v>87</v>
      </c>
      <c r="F26" s="67" t="s">
        <v>82</v>
      </c>
      <c r="G26" s="67" t="s">
        <v>97</v>
      </c>
      <c r="H26" s="67" t="s">
        <v>98</v>
      </c>
      <c r="I26" s="67"/>
      <c r="J26" s="67"/>
      <c r="K26" s="67"/>
      <c r="L26" s="67"/>
      <c r="M26" s="67" t="s">
        <v>37</v>
      </c>
      <c r="N26" s="67" t="s">
        <v>55</v>
      </c>
      <c r="O26" s="67" t="s">
        <v>39</v>
      </c>
      <c r="P26" s="68" t="s">
        <v>100</v>
      </c>
      <c r="Q26" s="70">
        <v>6160455908</v>
      </c>
      <c r="R26" s="70">
        <v>0</v>
      </c>
      <c r="S26" s="70">
        <v>0</v>
      </c>
      <c r="T26" s="70">
        <v>6160455908</v>
      </c>
      <c r="U26" s="70">
        <v>0</v>
      </c>
      <c r="V26" s="70">
        <v>5930486419</v>
      </c>
      <c r="W26" s="70">
        <v>229969489</v>
      </c>
      <c r="X26" s="70">
        <v>1437132444</v>
      </c>
      <c r="Y26" s="70">
        <v>448162415</v>
      </c>
      <c r="Z26" s="70">
        <v>448162415</v>
      </c>
      <c r="AA26" s="70">
        <v>448162415</v>
      </c>
      <c r="AB26" s="81"/>
    </row>
    <row r="27" spans="1:28" s="66" customFormat="1" ht="84" x14ac:dyDescent="0.2">
      <c r="A27" s="67" t="s">
        <v>32</v>
      </c>
      <c r="B27" s="68" t="s">
        <v>33</v>
      </c>
      <c r="C27" s="69" t="s">
        <v>101</v>
      </c>
      <c r="D27" s="67" t="s">
        <v>80</v>
      </c>
      <c r="E27" s="67" t="s">
        <v>87</v>
      </c>
      <c r="F27" s="67" t="s">
        <v>82</v>
      </c>
      <c r="G27" s="67" t="s">
        <v>102</v>
      </c>
      <c r="H27" s="67" t="s">
        <v>103</v>
      </c>
      <c r="I27" s="67"/>
      <c r="J27" s="67"/>
      <c r="K27" s="67"/>
      <c r="L27" s="67"/>
      <c r="M27" s="67" t="s">
        <v>37</v>
      </c>
      <c r="N27" s="67" t="s">
        <v>55</v>
      </c>
      <c r="O27" s="67" t="s">
        <v>39</v>
      </c>
      <c r="P27" s="68" t="s">
        <v>104</v>
      </c>
      <c r="Q27" s="70">
        <v>4166630778</v>
      </c>
      <c r="R27" s="70">
        <v>0</v>
      </c>
      <c r="S27" s="70">
        <v>0</v>
      </c>
      <c r="T27" s="70">
        <v>4166630778</v>
      </c>
      <c r="U27" s="70">
        <v>0</v>
      </c>
      <c r="V27" s="70">
        <v>4166630778</v>
      </c>
      <c r="W27" s="70">
        <v>0</v>
      </c>
      <c r="X27" s="70">
        <v>859377280</v>
      </c>
      <c r="Y27" s="70">
        <v>269071192</v>
      </c>
      <c r="Z27" s="70">
        <v>269071192</v>
      </c>
      <c r="AA27" s="70">
        <v>269071192</v>
      </c>
      <c r="AB27" s="81"/>
    </row>
    <row r="28" spans="1:28" s="66" customFormat="1" ht="60" x14ac:dyDescent="0.2">
      <c r="A28" s="67" t="s">
        <v>32</v>
      </c>
      <c r="B28" s="68" t="s">
        <v>33</v>
      </c>
      <c r="C28" s="69" t="s">
        <v>105</v>
      </c>
      <c r="D28" s="67" t="s">
        <v>80</v>
      </c>
      <c r="E28" s="67" t="s">
        <v>87</v>
      </c>
      <c r="F28" s="67" t="s">
        <v>82</v>
      </c>
      <c r="G28" s="67" t="s">
        <v>106</v>
      </c>
      <c r="H28" s="67" t="s">
        <v>107</v>
      </c>
      <c r="I28" s="67"/>
      <c r="J28" s="67"/>
      <c r="K28" s="67"/>
      <c r="L28" s="67"/>
      <c r="M28" s="67" t="s">
        <v>37</v>
      </c>
      <c r="N28" s="67" t="s">
        <v>53</v>
      </c>
      <c r="O28" s="67" t="s">
        <v>39</v>
      </c>
      <c r="P28" s="68" t="s">
        <v>108</v>
      </c>
      <c r="Q28" s="70">
        <v>10423239104</v>
      </c>
      <c r="R28" s="70">
        <v>0</v>
      </c>
      <c r="S28" s="70">
        <v>0</v>
      </c>
      <c r="T28" s="70">
        <v>10423239104</v>
      </c>
      <c r="U28" s="70">
        <v>0</v>
      </c>
      <c r="V28" s="70">
        <v>10423239104</v>
      </c>
      <c r="W28" s="70">
        <v>0</v>
      </c>
      <c r="X28" s="70">
        <v>2724090858</v>
      </c>
      <c r="Y28" s="70">
        <v>788160662</v>
      </c>
      <c r="Z28" s="70">
        <v>788160662</v>
      </c>
      <c r="AA28" s="70">
        <v>788160662</v>
      </c>
      <c r="AB28" s="81"/>
    </row>
    <row r="29" spans="1:28" s="66" customFormat="1" ht="60" x14ac:dyDescent="0.2">
      <c r="A29" s="67" t="s">
        <v>32</v>
      </c>
      <c r="B29" s="68" t="s">
        <v>33</v>
      </c>
      <c r="C29" s="69" t="s">
        <v>105</v>
      </c>
      <c r="D29" s="67" t="s">
        <v>80</v>
      </c>
      <c r="E29" s="67" t="s">
        <v>87</v>
      </c>
      <c r="F29" s="67" t="s">
        <v>82</v>
      </c>
      <c r="G29" s="67" t="s">
        <v>106</v>
      </c>
      <c r="H29" s="67" t="s">
        <v>107</v>
      </c>
      <c r="I29" s="67"/>
      <c r="J29" s="67"/>
      <c r="K29" s="67"/>
      <c r="L29" s="67"/>
      <c r="M29" s="67" t="s">
        <v>37</v>
      </c>
      <c r="N29" s="67" t="s">
        <v>55</v>
      </c>
      <c r="O29" s="67" t="s">
        <v>39</v>
      </c>
      <c r="P29" s="68" t="s">
        <v>108</v>
      </c>
      <c r="Q29" s="70">
        <v>680573455</v>
      </c>
      <c r="R29" s="70">
        <v>0</v>
      </c>
      <c r="S29" s="70">
        <v>0</v>
      </c>
      <c r="T29" s="70">
        <v>680573455</v>
      </c>
      <c r="U29" s="70">
        <v>0</v>
      </c>
      <c r="V29" s="70">
        <v>680573455</v>
      </c>
      <c r="W29" s="70">
        <v>0</v>
      </c>
      <c r="X29" s="70">
        <v>0</v>
      </c>
      <c r="Y29" s="70">
        <v>0</v>
      </c>
      <c r="Z29" s="70">
        <v>0</v>
      </c>
      <c r="AA29" s="70">
        <v>0</v>
      </c>
      <c r="AB29" s="81"/>
    </row>
    <row r="30" spans="1:28" s="66" customFormat="1" ht="72" x14ac:dyDescent="0.2">
      <c r="A30" s="67" t="s">
        <v>32</v>
      </c>
      <c r="B30" s="68" t="s">
        <v>33</v>
      </c>
      <c r="C30" s="69" t="s">
        <v>239</v>
      </c>
      <c r="D30" s="67" t="s">
        <v>80</v>
      </c>
      <c r="E30" s="67" t="s">
        <v>87</v>
      </c>
      <c r="F30" s="67" t="s">
        <v>82</v>
      </c>
      <c r="G30" s="67" t="s">
        <v>240</v>
      </c>
      <c r="H30" s="67" t="s">
        <v>92</v>
      </c>
      <c r="I30" s="67"/>
      <c r="J30" s="67"/>
      <c r="K30" s="67"/>
      <c r="L30" s="67"/>
      <c r="M30" s="67" t="s">
        <v>37</v>
      </c>
      <c r="N30" s="67" t="s">
        <v>55</v>
      </c>
      <c r="O30" s="67" t="s">
        <v>39</v>
      </c>
      <c r="P30" s="68" t="s">
        <v>241</v>
      </c>
      <c r="Q30" s="70">
        <v>4200000000</v>
      </c>
      <c r="R30" s="70">
        <v>0</v>
      </c>
      <c r="S30" s="70">
        <v>0</v>
      </c>
      <c r="T30" s="70">
        <v>4200000000</v>
      </c>
      <c r="U30" s="70">
        <v>0</v>
      </c>
      <c r="V30" s="70">
        <v>4200000000</v>
      </c>
      <c r="W30" s="70">
        <v>0</v>
      </c>
      <c r="X30" s="70">
        <v>1804869769</v>
      </c>
      <c r="Y30" s="70">
        <v>518345317</v>
      </c>
      <c r="Z30" s="70">
        <v>518345317</v>
      </c>
      <c r="AA30" s="70">
        <v>518345317</v>
      </c>
      <c r="AB30" s="81"/>
    </row>
    <row r="31" spans="1:28" s="66" customFormat="1" ht="72" x14ac:dyDescent="0.2">
      <c r="A31" s="67" t="s">
        <v>32</v>
      </c>
      <c r="B31" s="68" t="s">
        <v>33</v>
      </c>
      <c r="C31" s="69" t="s">
        <v>109</v>
      </c>
      <c r="D31" s="67" t="s">
        <v>80</v>
      </c>
      <c r="E31" s="67" t="s">
        <v>110</v>
      </c>
      <c r="F31" s="67" t="s">
        <v>82</v>
      </c>
      <c r="G31" s="67" t="s">
        <v>111</v>
      </c>
      <c r="H31" s="67" t="s">
        <v>112</v>
      </c>
      <c r="I31" s="67"/>
      <c r="J31" s="67"/>
      <c r="K31" s="67"/>
      <c r="L31" s="67"/>
      <c r="M31" s="67" t="s">
        <v>37</v>
      </c>
      <c r="N31" s="67" t="s">
        <v>55</v>
      </c>
      <c r="O31" s="67" t="s">
        <v>39</v>
      </c>
      <c r="P31" s="68" t="s">
        <v>93</v>
      </c>
      <c r="Q31" s="70">
        <v>4025824092</v>
      </c>
      <c r="R31" s="70">
        <v>0</v>
      </c>
      <c r="S31" s="70">
        <v>0</v>
      </c>
      <c r="T31" s="70">
        <v>4025824092</v>
      </c>
      <c r="U31" s="70">
        <v>0</v>
      </c>
      <c r="V31" s="70">
        <v>3825783867</v>
      </c>
      <c r="W31" s="70">
        <v>200040225</v>
      </c>
      <c r="X31" s="70">
        <v>1370722160</v>
      </c>
      <c r="Y31" s="70">
        <v>666272732</v>
      </c>
      <c r="Z31" s="70">
        <v>666272732</v>
      </c>
      <c r="AA31" s="70">
        <v>666272732</v>
      </c>
      <c r="AB31" s="75"/>
    </row>
    <row r="32" spans="1:28" s="66" customFormat="1" ht="48" x14ac:dyDescent="0.2">
      <c r="A32" s="67" t="s">
        <v>32</v>
      </c>
      <c r="B32" s="68" t="s">
        <v>33</v>
      </c>
      <c r="C32" s="69" t="s">
        <v>113</v>
      </c>
      <c r="D32" s="67" t="s">
        <v>80</v>
      </c>
      <c r="E32" s="67" t="s">
        <v>114</v>
      </c>
      <c r="F32" s="67" t="s">
        <v>82</v>
      </c>
      <c r="G32" s="67" t="s">
        <v>115</v>
      </c>
      <c r="H32" s="67" t="s">
        <v>116</v>
      </c>
      <c r="I32" s="67"/>
      <c r="J32" s="67"/>
      <c r="K32" s="67"/>
      <c r="L32" s="67"/>
      <c r="M32" s="67" t="s">
        <v>37</v>
      </c>
      <c r="N32" s="67" t="s">
        <v>38</v>
      </c>
      <c r="O32" s="67" t="s">
        <v>39</v>
      </c>
      <c r="P32" s="68" t="s">
        <v>117</v>
      </c>
      <c r="Q32" s="70">
        <v>5726625555</v>
      </c>
      <c r="R32" s="70">
        <v>0</v>
      </c>
      <c r="S32" s="70">
        <v>0</v>
      </c>
      <c r="T32" s="70">
        <v>5726625555</v>
      </c>
      <c r="U32" s="70">
        <v>0</v>
      </c>
      <c r="V32" s="70">
        <v>5678876080</v>
      </c>
      <c r="W32" s="70">
        <v>47749475</v>
      </c>
      <c r="X32" s="70">
        <v>2586477314</v>
      </c>
      <c r="Y32" s="70">
        <v>812463012</v>
      </c>
      <c r="Z32" s="70">
        <v>812463012</v>
      </c>
      <c r="AA32" s="70">
        <v>812463012</v>
      </c>
      <c r="AB32" s="82"/>
    </row>
    <row r="33" spans="1:28" s="66" customFormat="1" ht="72" x14ac:dyDescent="0.2">
      <c r="A33" s="67" t="s">
        <v>32</v>
      </c>
      <c r="B33" s="68" t="s">
        <v>33</v>
      </c>
      <c r="C33" s="69" t="s">
        <v>118</v>
      </c>
      <c r="D33" s="67" t="s">
        <v>80</v>
      </c>
      <c r="E33" s="67" t="s">
        <v>119</v>
      </c>
      <c r="F33" s="67" t="s">
        <v>82</v>
      </c>
      <c r="G33" s="67" t="s">
        <v>120</v>
      </c>
      <c r="H33" s="67" t="s">
        <v>121</v>
      </c>
      <c r="I33" s="67"/>
      <c r="J33" s="67"/>
      <c r="K33" s="67"/>
      <c r="L33" s="67"/>
      <c r="M33" s="67" t="s">
        <v>37</v>
      </c>
      <c r="N33" s="67" t="s">
        <v>55</v>
      </c>
      <c r="O33" s="67" t="s">
        <v>39</v>
      </c>
      <c r="P33" s="68" t="s">
        <v>122</v>
      </c>
      <c r="Q33" s="70">
        <v>800000000</v>
      </c>
      <c r="R33" s="70">
        <v>0</v>
      </c>
      <c r="S33" s="70">
        <v>0</v>
      </c>
      <c r="T33" s="70">
        <v>800000000</v>
      </c>
      <c r="U33" s="70">
        <v>0</v>
      </c>
      <c r="V33" s="70">
        <v>800000000</v>
      </c>
      <c r="W33" s="70">
        <v>0</v>
      </c>
      <c r="X33" s="70">
        <v>0</v>
      </c>
      <c r="Y33" s="70">
        <v>0</v>
      </c>
      <c r="Z33" s="70">
        <v>0</v>
      </c>
      <c r="AA33" s="70">
        <v>0</v>
      </c>
      <c r="AB33" s="74"/>
    </row>
    <row r="34" spans="1:28" s="66" customFormat="1" ht="72" x14ac:dyDescent="0.2">
      <c r="A34" s="67" t="s">
        <v>32</v>
      </c>
      <c r="B34" s="68" t="s">
        <v>33</v>
      </c>
      <c r="C34" s="69" t="s">
        <v>123</v>
      </c>
      <c r="D34" s="67" t="s">
        <v>80</v>
      </c>
      <c r="E34" s="67" t="s">
        <v>119</v>
      </c>
      <c r="F34" s="67" t="s">
        <v>82</v>
      </c>
      <c r="G34" s="67" t="s">
        <v>120</v>
      </c>
      <c r="H34" s="67" t="s">
        <v>124</v>
      </c>
      <c r="I34" s="67"/>
      <c r="J34" s="67"/>
      <c r="K34" s="67"/>
      <c r="L34" s="67"/>
      <c r="M34" s="67" t="s">
        <v>37</v>
      </c>
      <c r="N34" s="67" t="s">
        <v>55</v>
      </c>
      <c r="O34" s="67" t="s">
        <v>39</v>
      </c>
      <c r="P34" s="68" t="s">
        <v>125</v>
      </c>
      <c r="Q34" s="70">
        <v>4168759240</v>
      </c>
      <c r="R34" s="70">
        <v>0</v>
      </c>
      <c r="S34" s="70">
        <v>0</v>
      </c>
      <c r="T34" s="70">
        <v>4168759240</v>
      </c>
      <c r="U34" s="70">
        <v>0</v>
      </c>
      <c r="V34" s="70">
        <v>4168759240</v>
      </c>
      <c r="W34" s="70">
        <v>0</v>
      </c>
      <c r="X34" s="70">
        <v>1359929428</v>
      </c>
      <c r="Y34" s="70">
        <v>483593975</v>
      </c>
      <c r="Z34" s="70">
        <v>483593975</v>
      </c>
      <c r="AA34" s="70">
        <v>483593975</v>
      </c>
      <c r="AB34" s="74"/>
    </row>
    <row r="35" spans="1:28" s="66" customFormat="1" ht="84" x14ac:dyDescent="0.2">
      <c r="A35" s="67" t="s">
        <v>32</v>
      </c>
      <c r="B35" s="68" t="s">
        <v>33</v>
      </c>
      <c r="C35" s="69" t="s">
        <v>126</v>
      </c>
      <c r="D35" s="67" t="s">
        <v>80</v>
      </c>
      <c r="E35" s="67" t="s">
        <v>119</v>
      </c>
      <c r="F35" s="67" t="s">
        <v>82</v>
      </c>
      <c r="G35" s="67" t="s">
        <v>120</v>
      </c>
      <c r="H35" s="67" t="s">
        <v>127</v>
      </c>
      <c r="I35" s="67"/>
      <c r="J35" s="67"/>
      <c r="K35" s="67"/>
      <c r="L35" s="67"/>
      <c r="M35" s="67" t="s">
        <v>37</v>
      </c>
      <c r="N35" s="67" t="s">
        <v>55</v>
      </c>
      <c r="O35" s="67" t="s">
        <v>39</v>
      </c>
      <c r="P35" s="68" t="s">
        <v>128</v>
      </c>
      <c r="Q35" s="70">
        <v>400000000</v>
      </c>
      <c r="R35" s="70">
        <v>0</v>
      </c>
      <c r="S35" s="70">
        <v>0</v>
      </c>
      <c r="T35" s="70">
        <v>400000000</v>
      </c>
      <c r="U35" s="70">
        <v>0</v>
      </c>
      <c r="V35" s="70">
        <v>400000000</v>
      </c>
      <c r="W35" s="70">
        <v>0</v>
      </c>
      <c r="X35" s="70">
        <v>295346667</v>
      </c>
      <c r="Y35" s="70">
        <v>82670000</v>
      </c>
      <c r="Z35" s="70">
        <v>82670000</v>
      </c>
      <c r="AA35" s="70">
        <v>82670000</v>
      </c>
      <c r="AB35" s="74"/>
    </row>
    <row r="36" spans="1:28" s="66" customFormat="1" ht="60" x14ac:dyDescent="0.2">
      <c r="A36" s="67" t="s">
        <v>32</v>
      </c>
      <c r="B36" s="68" t="s">
        <v>33</v>
      </c>
      <c r="C36" s="69" t="s">
        <v>129</v>
      </c>
      <c r="D36" s="67" t="s">
        <v>80</v>
      </c>
      <c r="E36" s="67" t="s">
        <v>119</v>
      </c>
      <c r="F36" s="67" t="s">
        <v>82</v>
      </c>
      <c r="G36" s="67" t="s">
        <v>53</v>
      </c>
      <c r="H36" s="67" t="s">
        <v>130</v>
      </c>
      <c r="I36" s="67"/>
      <c r="J36" s="67"/>
      <c r="K36" s="67"/>
      <c r="L36" s="67"/>
      <c r="M36" s="67" t="s">
        <v>37</v>
      </c>
      <c r="N36" s="67" t="s">
        <v>55</v>
      </c>
      <c r="O36" s="67" t="s">
        <v>39</v>
      </c>
      <c r="P36" s="68" t="s">
        <v>131</v>
      </c>
      <c r="Q36" s="70">
        <v>6034938348</v>
      </c>
      <c r="R36" s="70">
        <v>0</v>
      </c>
      <c r="S36" s="70">
        <v>0</v>
      </c>
      <c r="T36" s="70">
        <v>6034938348</v>
      </c>
      <c r="U36" s="70">
        <v>0</v>
      </c>
      <c r="V36" s="70">
        <v>6034938348</v>
      </c>
      <c r="W36" s="70">
        <v>0</v>
      </c>
      <c r="X36" s="70">
        <v>3785543696</v>
      </c>
      <c r="Y36" s="70">
        <v>837601878</v>
      </c>
      <c r="Z36" s="70">
        <v>837601878</v>
      </c>
      <c r="AA36" s="70">
        <v>837601878</v>
      </c>
      <c r="AB36" s="74"/>
    </row>
    <row r="37" spans="1:28" s="66" customFormat="1" ht="60" x14ac:dyDescent="0.2">
      <c r="A37" s="67" t="s">
        <v>32</v>
      </c>
      <c r="B37" s="68" t="s">
        <v>33</v>
      </c>
      <c r="C37" s="69" t="s">
        <v>132</v>
      </c>
      <c r="D37" s="67" t="s">
        <v>80</v>
      </c>
      <c r="E37" s="67" t="s">
        <v>119</v>
      </c>
      <c r="F37" s="67" t="s">
        <v>82</v>
      </c>
      <c r="G37" s="67" t="s">
        <v>53</v>
      </c>
      <c r="H37" s="67" t="s">
        <v>133</v>
      </c>
      <c r="I37" s="67"/>
      <c r="J37" s="67"/>
      <c r="K37" s="67"/>
      <c r="L37" s="67"/>
      <c r="M37" s="67" t="s">
        <v>37</v>
      </c>
      <c r="N37" s="67" t="s">
        <v>55</v>
      </c>
      <c r="O37" s="67" t="s">
        <v>39</v>
      </c>
      <c r="P37" s="68" t="s">
        <v>134</v>
      </c>
      <c r="Q37" s="70">
        <v>600000000</v>
      </c>
      <c r="R37" s="70">
        <v>0</v>
      </c>
      <c r="S37" s="70">
        <v>0</v>
      </c>
      <c r="T37" s="70">
        <v>600000000</v>
      </c>
      <c r="U37" s="70">
        <v>0</v>
      </c>
      <c r="V37" s="70">
        <v>600000000</v>
      </c>
      <c r="W37" s="70">
        <v>0</v>
      </c>
      <c r="X37" s="70">
        <v>77600000</v>
      </c>
      <c r="Y37" s="70">
        <v>28130000</v>
      </c>
      <c r="Z37" s="70">
        <v>28130000</v>
      </c>
      <c r="AA37" s="70">
        <v>28130000</v>
      </c>
      <c r="AB37" s="74"/>
    </row>
    <row r="38" spans="1:28" s="66" customFormat="1" ht="72" x14ac:dyDescent="0.2">
      <c r="A38" s="67" t="s">
        <v>32</v>
      </c>
      <c r="B38" s="68" t="s">
        <v>33</v>
      </c>
      <c r="C38" s="69" t="s">
        <v>135</v>
      </c>
      <c r="D38" s="67" t="s">
        <v>80</v>
      </c>
      <c r="E38" s="67" t="s">
        <v>119</v>
      </c>
      <c r="F38" s="67" t="s">
        <v>82</v>
      </c>
      <c r="G38" s="67" t="s">
        <v>53</v>
      </c>
      <c r="H38" s="67" t="s">
        <v>136</v>
      </c>
      <c r="I38" s="67"/>
      <c r="J38" s="67"/>
      <c r="K38" s="67"/>
      <c r="L38" s="67"/>
      <c r="M38" s="67" t="s">
        <v>37</v>
      </c>
      <c r="N38" s="67" t="s">
        <v>55</v>
      </c>
      <c r="O38" s="67" t="s">
        <v>39</v>
      </c>
      <c r="P38" s="68" t="s">
        <v>137</v>
      </c>
      <c r="Q38" s="70">
        <v>1080000000</v>
      </c>
      <c r="R38" s="70">
        <v>0</v>
      </c>
      <c r="S38" s="70">
        <v>0</v>
      </c>
      <c r="T38" s="70">
        <v>1080000000</v>
      </c>
      <c r="U38" s="70">
        <v>0</v>
      </c>
      <c r="V38" s="70">
        <v>1080000000</v>
      </c>
      <c r="W38" s="70">
        <v>0</v>
      </c>
      <c r="X38" s="70">
        <v>216743333</v>
      </c>
      <c r="Y38" s="70">
        <v>74703333</v>
      </c>
      <c r="Z38" s="70">
        <v>74703333</v>
      </c>
      <c r="AA38" s="70">
        <v>74703333</v>
      </c>
      <c r="AB38" s="74"/>
    </row>
    <row r="39" spans="1:28" s="66" customFormat="1" ht="84" x14ac:dyDescent="0.2">
      <c r="A39" s="67" t="s">
        <v>32</v>
      </c>
      <c r="B39" s="68" t="s">
        <v>33</v>
      </c>
      <c r="C39" s="69" t="s">
        <v>138</v>
      </c>
      <c r="D39" s="67" t="s">
        <v>80</v>
      </c>
      <c r="E39" s="67" t="s">
        <v>139</v>
      </c>
      <c r="F39" s="67" t="s">
        <v>82</v>
      </c>
      <c r="G39" s="67" t="s">
        <v>140</v>
      </c>
      <c r="H39" s="67" t="s">
        <v>141</v>
      </c>
      <c r="I39" s="67"/>
      <c r="J39" s="67"/>
      <c r="K39" s="67"/>
      <c r="L39" s="67"/>
      <c r="M39" s="67" t="s">
        <v>37</v>
      </c>
      <c r="N39" s="67" t="s">
        <v>38</v>
      </c>
      <c r="O39" s="67" t="s">
        <v>39</v>
      </c>
      <c r="P39" s="68" t="s">
        <v>142</v>
      </c>
      <c r="Q39" s="70">
        <v>4988155250</v>
      </c>
      <c r="R39" s="70">
        <v>0</v>
      </c>
      <c r="S39" s="70">
        <v>0</v>
      </c>
      <c r="T39" s="70">
        <v>4988155250</v>
      </c>
      <c r="U39" s="70">
        <v>0</v>
      </c>
      <c r="V39" s="70">
        <v>4988155249</v>
      </c>
      <c r="W39" s="70">
        <v>1</v>
      </c>
      <c r="X39" s="70">
        <v>2675348623</v>
      </c>
      <c r="Y39" s="70">
        <v>1032600952</v>
      </c>
      <c r="Z39" s="70">
        <v>1032600952</v>
      </c>
      <c r="AA39" s="70">
        <v>1032600952</v>
      </c>
      <c r="AB39" s="80"/>
    </row>
    <row r="40" spans="1:28" s="66" customFormat="1" ht="84" x14ac:dyDescent="0.2">
      <c r="A40" s="67" t="s">
        <v>32</v>
      </c>
      <c r="B40" s="68" t="s">
        <v>33</v>
      </c>
      <c r="C40" s="69" t="s">
        <v>242</v>
      </c>
      <c r="D40" s="67" t="s">
        <v>80</v>
      </c>
      <c r="E40" s="67" t="s">
        <v>139</v>
      </c>
      <c r="F40" s="67" t="s">
        <v>82</v>
      </c>
      <c r="G40" s="67" t="s">
        <v>38</v>
      </c>
      <c r="H40" s="67" t="s">
        <v>243</v>
      </c>
      <c r="I40" s="67"/>
      <c r="J40" s="67"/>
      <c r="K40" s="67"/>
      <c r="L40" s="67"/>
      <c r="M40" s="67" t="s">
        <v>37</v>
      </c>
      <c r="N40" s="67" t="s">
        <v>55</v>
      </c>
      <c r="O40" s="67" t="s">
        <v>39</v>
      </c>
      <c r="P40" s="68" t="s">
        <v>244</v>
      </c>
      <c r="Q40" s="70">
        <v>4500000000</v>
      </c>
      <c r="R40" s="70">
        <v>0</v>
      </c>
      <c r="S40" s="70">
        <v>0</v>
      </c>
      <c r="T40" s="70">
        <v>4500000000</v>
      </c>
      <c r="U40" s="70">
        <v>0</v>
      </c>
      <c r="V40" s="70">
        <v>4354139699</v>
      </c>
      <c r="W40" s="70">
        <v>145860301</v>
      </c>
      <c r="X40" s="70">
        <v>3108951445</v>
      </c>
      <c r="Y40" s="70">
        <v>1089035420</v>
      </c>
      <c r="Z40" s="70">
        <v>1089035420</v>
      </c>
      <c r="AA40" s="70">
        <v>1089035420</v>
      </c>
      <c r="AB40" s="80"/>
    </row>
    <row r="41" spans="1:28" s="66" customFormat="1" ht="22.5" x14ac:dyDescent="0.2">
      <c r="A41" s="86" t="s">
        <v>143</v>
      </c>
      <c r="B41" s="87" t="s">
        <v>144</v>
      </c>
      <c r="C41" s="88" t="s">
        <v>34</v>
      </c>
      <c r="D41" s="86" t="s">
        <v>35</v>
      </c>
      <c r="E41" s="86" t="s">
        <v>36</v>
      </c>
      <c r="F41" s="86" t="s">
        <v>36</v>
      </c>
      <c r="G41" s="86" t="s">
        <v>36</v>
      </c>
      <c r="H41" s="86"/>
      <c r="I41" s="86"/>
      <c r="J41" s="86"/>
      <c r="K41" s="86"/>
      <c r="L41" s="86"/>
      <c r="M41" s="86" t="s">
        <v>145</v>
      </c>
      <c r="N41" s="86" t="s">
        <v>97</v>
      </c>
      <c r="O41" s="86" t="s">
        <v>39</v>
      </c>
      <c r="P41" s="87" t="s">
        <v>40</v>
      </c>
      <c r="Q41" s="89">
        <v>285023000000</v>
      </c>
      <c r="R41" s="89">
        <v>0</v>
      </c>
      <c r="S41" s="89">
        <v>0</v>
      </c>
      <c r="T41" s="89">
        <v>285023000000</v>
      </c>
      <c r="U41" s="89">
        <v>0</v>
      </c>
      <c r="V41" s="89">
        <v>100080012376</v>
      </c>
      <c r="W41" s="89">
        <v>184942987624</v>
      </c>
      <c r="X41" s="89">
        <v>59956067537</v>
      </c>
      <c r="Y41" s="89">
        <v>59956067537</v>
      </c>
      <c r="Z41" s="89">
        <v>59956067537</v>
      </c>
      <c r="AA41" s="89">
        <v>59956067537</v>
      </c>
      <c r="AB41" s="76"/>
    </row>
    <row r="42" spans="1:28" s="66" customFormat="1" ht="22.5" x14ac:dyDescent="0.2">
      <c r="A42" s="86" t="s">
        <v>143</v>
      </c>
      <c r="B42" s="87" t="s">
        <v>144</v>
      </c>
      <c r="C42" s="88" t="s">
        <v>41</v>
      </c>
      <c r="D42" s="86" t="s">
        <v>35</v>
      </c>
      <c r="E42" s="86" t="s">
        <v>36</v>
      </c>
      <c r="F42" s="86" t="s">
        <v>36</v>
      </c>
      <c r="G42" s="86" t="s">
        <v>42</v>
      </c>
      <c r="H42" s="86"/>
      <c r="I42" s="86"/>
      <c r="J42" s="86"/>
      <c r="K42" s="86"/>
      <c r="L42" s="86"/>
      <c r="M42" s="86" t="s">
        <v>145</v>
      </c>
      <c r="N42" s="86" t="s">
        <v>97</v>
      </c>
      <c r="O42" s="86" t="s">
        <v>39</v>
      </c>
      <c r="P42" s="87" t="s">
        <v>43</v>
      </c>
      <c r="Q42" s="89">
        <v>103283000000</v>
      </c>
      <c r="R42" s="89">
        <v>0</v>
      </c>
      <c r="S42" s="89">
        <v>0</v>
      </c>
      <c r="T42" s="89">
        <v>103283000000</v>
      </c>
      <c r="U42" s="89">
        <v>0</v>
      </c>
      <c r="V42" s="89">
        <v>30518175476</v>
      </c>
      <c r="W42" s="89">
        <v>72764824524</v>
      </c>
      <c r="X42" s="89">
        <v>21503749576</v>
      </c>
      <c r="Y42" s="89">
        <v>21503749576</v>
      </c>
      <c r="Z42" s="89">
        <v>17903482576</v>
      </c>
      <c r="AA42" s="89">
        <v>17903482576</v>
      </c>
      <c r="AB42" s="76"/>
    </row>
    <row r="43" spans="1:28" s="66" customFormat="1" ht="33.75" x14ac:dyDescent="0.2">
      <c r="A43" s="86" t="s">
        <v>143</v>
      </c>
      <c r="B43" s="87" t="s">
        <v>144</v>
      </c>
      <c r="C43" s="88" t="s">
        <v>44</v>
      </c>
      <c r="D43" s="86" t="s">
        <v>35</v>
      </c>
      <c r="E43" s="86" t="s">
        <v>36</v>
      </c>
      <c r="F43" s="86" t="s">
        <v>36</v>
      </c>
      <c r="G43" s="86" t="s">
        <v>45</v>
      </c>
      <c r="H43" s="86"/>
      <c r="I43" s="86"/>
      <c r="J43" s="86"/>
      <c r="K43" s="86"/>
      <c r="L43" s="86"/>
      <c r="M43" s="86" t="s">
        <v>145</v>
      </c>
      <c r="N43" s="86" t="s">
        <v>97</v>
      </c>
      <c r="O43" s="86" t="s">
        <v>39</v>
      </c>
      <c r="P43" s="87" t="s">
        <v>46</v>
      </c>
      <c r="Q43" s="89">
        <v>21243000000</v>
      </c>
      <c r="R43" s="89">
        <v>0</v>
      </c>
      <c r="S43" s="89">
        <v>0</v>
      </c>
      <c r="T43" s="89">
        <v>21243000000</v>
      </c>
      <c r="U43" s="89">
        <v>0</v>
      </c>
      <c r="V43" s="89">
        <v>5153457384</v>
      </c>
      <c r="W43" s="89">
        <v>16089542616</v>
      </c>
      <c r="X43" s="89">
        <v>4123457384</v>
      </c>
      <c r="Y43" s="89">
        <v>4123457384</v>
      </c>
      <c r="Z43" s="89">
        <v>4123457384</v>
      </c>
      <c r="AA43" s="89">
        <v>4123457384</v>
      </c>
      <c r="AB43" s="76"/>
    </row>
    <row r="44" spans="1:28" s="66" customFormat="1" ht="33.75" x14ac:dyDescent="0.2">
      <c r="A44" s="86" t="s">
        <v>143</v>
      </c>
      <c r="B44" s="87" t="s">
        <v>144</v>
      </c>
      <c r="C44" s="88" t="s">
        <v>47</v>
      </c>
      <c r="D44" s="86" t="s">
        <v>35</v>
      </c>
      <c r="E44" s="86" t="s">
        <v>36</v>
      </c>
      <c r="F44" s="86" t="s">
        <v>36</v>
      </c>
      <c r="G44" s="86" t="s">
        <v>48</v>
      </c>
      <c r="H44" s="86"/>
      <c r="I44" s="86"/>
      <c r="J44" s="86"/>
      <c r="K44" s="86"/>
      <c r="L44" s="86"/>
      <c r="M44" s="86" t="s">
        <v>145</v>
      </c>
      <c r="N44" s="86" t="s">
        <v>97</v>
      </c>
      <c r="O44" s="86" t="s">
        <v>39</v>
      </c>
      <c r="P44" s="87" t="s">
        <v>49</v>
      </c>
      <c r="Q44" s="89">
        <v>26303000000</v>
      </c>
      <c r="R44" s="89">
        <v>0</v>
      </c>
      <c r="S44" s="89">
        <v>0</v>
      </c>
      <c r="T44" s="89">
        <v>26303000000</v>
      </c>
      <c r="U44" s="89">
        <v>26303000000</v>
      </c>
      <c r="V44" s="89">
        <v>0</v>
      </c>
      <c r="W44" s="89">
        <v>0</v>
      </c>
      <c r="X44" s="89">
        <v>0</v>
      </c>
      <c r="Y44" s="89">
        <v>0</v>
      </c>
      <c r="Z44" s="89">
        <v>0</v>
      </c>
      <c r="AA44" s="89">
        <v>0</v>
      </c>
      <c r="AB44" s="76"/>
    </row>
    <row r="45" spans="1:28" s="66" customFormat="1" ht="22.5" x14ac:dyDescent="0.2">
      <c r="A45" s="86" t="s">
        <v>143</v>
      </c>
      <c r="B45" s="87" t="s">
        <v>144</v>
      </c>
      <c r="C45" s="88" t="s">
        <v>146</v>
      </c>
      <c r="D45" s="86" t="s">
        <v>35</v>
      </c>
      <c r="E45" s="86" t="s">
        <v>36</v>
      </c>
      <c r="F45" s="86" t="s">
        <v>42</v>
      </c>
      <c r="G45" s="86" t="s">
        <v>36</v>
      </c>
      <c r="H45" s="86"/>
      <c r="I45" s="86"/>
      <c r="J45" s="86"/>
      <c r="K45" s="86"/>
      <c r="L45" s="86"/>
      <c r="M45" s="86" t="s">
        <v>145</v>
      </c>
      <c r="N45" s="86" t="s">
        <v>97</v>
      </c>
      <c r="O45" s="86" t="s">
        <v>39</v>
      </c>
      <c r="P45" s="87" t="s">
        <v>40</v>
      </c>
      <c r="Q45" s="89">
        <v>5069000000</v>
      </c>
      <c r="R45" s="89">
        <v>0</v>
      </c>
      <c r="S45" s="89">
        <v>0</v>
      </c>
      <c r="T45" s="89">
        <v>5069000000</v>
      </c>
      <c r="U45" s="89">
        <v>0</v>
      </c>
      <c r="V45" s="89">
        <v>1773456326</v>
      </c>
      <c r="W45" s="89">
        <v>3295543674</v>
      </c>
      <c r="X45" s="89">
        <v>1773456326</v>
      </c>
      <c r="Y45" s="89">
        <v>1773456326</v>
      </c>
      <c r="Z45" s="89">
        <v>1773456326</v>
      </c>
      <c r="AA45" s="89">
        <v>1773456326</v>
      </c>
      <c r="AB45" s="76"/>
    </row>
    <row r="46" spans="1:28" s="66" customFormat="1" ht="22.5" x14ac:dyDescent="0.2">
      <c r="A46" s="86" t="s">
        <v>143</v>
      </c>
      <c r="B46" s="87" t="s">
        <v>144</v>
      </c>
      <c r="C46" s="88" t="s">
        <v>147</v>
      </c>
      <c r="D46" s="86" t="s">
        <v>35</v>
      </c>
      <c r="E46" s="86" t="s">
        <v>36</v>
      </c>
      <c r="F46" s="86" t="s">
        <v>42</v>
      </c>
      <c r="G46" s="86" t="s">
        <v>42</v>
      </c>
      <c r="H46" s="86"/>
      <c r="I46" s="86"/>
      <c r="J46" s="86"/>
      <c r="K46" s="86"/>
      <c r="L46" s="86"/>
      <c r="M46" s="86" t="s">
        <v>145</v>
      </c>
      <c r="N46" s="86" t="s">
        <v>97</v>
      </c>
      <c r="O46" s="86" t="s">
        <v>39</v>
      </c>
      <c r="P46" s="87" t="s">
        <v>43</v>
      </c>
      <c r="Q46" s="89">
        <v>1854000000</v>
      </c>
      <c r="R46" s="89">
        <v>0</v>
      </c>
      <c r="S46" s="89">
        <v>0</v>
      </c>
      <c r="T46" s="89">
        <v>1854000000</v>
      </c>
      <c r="U46" s="89">
        <v>0</v>
      </c>
      <c r="V46" s="89">
        <v>633487708</v>
      </c>
      <c r="W46" s="89">
        <v>1220512292</v>
      </c>
      <c r="X46" s="89">
        <v>633487708</v>
      </c>
      <c r="Y46" s="89">
        <v>633487708</v>
      </c>
      <c r="Z46" s="89">
        <v>533641508</v>
      </c>
      <c r="AA46" s="89">
        <v>533641508</v>
      </c>
      <c r="AB46" s="76"/>
    </row>
    <row r="47" spans="1:28" s="66" customFormat="1" ht="33.75" x14ac:dyDescent="0.2">
      <c r="A47" s="86" t="s">
        <v>143</v>
      </c>
      <c r="B47" s="87" t="s">
        <v>144</v>
      </c>
      <c r="C47" s="88" t="s">
        <v>148</v>
      </c>
      <c r="D47" s="86" t="s">
        <v>35</v>
      </c>
      <c r="E47" s="86" t="s">
        <v>36</v>
      </c>
      <c r="F47" s="86" t="s">
        <v>42</v>
      </c>
      <c r="G47" s="86" t="s">
        <v>45</v>
      </c>
      <c r="H47" s="86"/>
      <c r="I47" s="86"/>
      <c r="J47" s="86"/>
      <c r="K47" s="86"/>
      <c r="L47" s="86"/>
      <c r="M47" s="86" t="s">
        <v>145</v>
      </c>
      <c r="N47" s="86" t="s">
        <v>97</v>
      </c>
      <c r="O47" s="86" t="s">
        <v>39</v>
      </c>
      <c r="P47" s="87" t="s">
        <v>46</v>
      </c>
      <c r="Q47" s="89">
        <v>515000000</v>
      </c>
      <c r="R47" s="89">
        <v>0</v>
      </c>
      <c r="S47" s="89">
        <v>0</v>
      </c>
      <c r="T47" s="89">
        <v>515000000</v>
      </c>
      <c r="U47" s="89">
        <v>0</v>
      </c>
      <c r="V47" s="89">
        <v>219251380</v>
      </c>
      <c r="W47" s="89">
        <v>295748620</v>
      </c>
      <c r="X47" s="89">
        <v>219251380</v>
      </c>
      <c r="Y47" s="89">
        <v>219251380</v>
      </c>
      <c r="Z47" s="89">
        <v>219251380</v>
      </c>
      <c r="AA47" s="89">
        <v>219251380</v>
      </c>
      <c r="AB47" s="76"/>
    </row>
    <row r="48" spans="1:28" s="66" customFormat="1" ht="33.75" x14ac:dyDescent="0.2">
      <c r="A48" s="86" t="s">
        <v>143</v>
      </c>
      <c r="B48" s="87" t="s">
        <v>144</v>
      </c>
      <c r="C48" s="88" t="s">
        <v>50</v>
      </c>
      <c r="D48" s="86" t="s">
        <v>35</v>
      </c>
      <c r="E48" s="86" t="s">
        <v>36</v>
      </c>
      <c r="F48" s="86" t="s">
        <v>42</v>
      </c>
      <c r="G48" s="86" t="s">
        <v>48</v>
      </c>
      <c r="H48" s="86"/>
      <c r="I48" s="86"/>
      <c r="J48" s="86"/>
      <c r="K48" s="86"/>
      <c r="L48" s="86"/>
      <c r="M48" s="86" t="s">
        <v>145</v>
      </c>
      <c r="N48" s="86" t="s">
        <v>97</v>
      </c>
      <c r="O48" s="86" t="s">
        <v>39</v>
      </c>
      <c r="P48" s="87" t="s">
        <v>49</v>
      </c>
      <c r="Q48" s="89">
        <v>478000000</v>
      </c>
      <c r="R48" s="89">
        <v>0</v>
      </c>
      <c r="S48" s="89">
        <v>0</v>
      </c>
      <c r="T48" s="89">
        <v>478000000</v>
      </c>
      <c r="U48" s="89">
        <v>478000000</v>
      </c>
      <c r="V48" s="89">
        <v>0</v>
      </c>
      <c r="W48" s="89">
        <v>0</v>
      </c>
      <c r="X48" s="89">
        <v>0</v>
      </c>
      <c r="Y48" s="89">
        <v>0</v>
      </c>
      <c r="Z48" s="89">
        <v>0</v>
      </c>
      <c r="AA48" s="89">
        <v>0</v>
      </c>
      <c r="AB48" s="76"/>
    </row>
    <row r="49" spans="1:28" s="66" customFormat="1" ht="22.5" x14ac:dyDescent="0.2">
      <c r="A49" s="86" t="s">
        <v>143</v>
      </c>
      <c r="B49" s="87" t="s">
        <v>144</v>
      </c>
      <c r="C49" s="88" t="s">
        <v>51</v>
      </c>
      <c r="D49" s="86" t="s">
        <v>35</v>
      </c>
      <c r="E49" s="86" t="s">
        <v>42</v>
      </c>
      <c r="F49" s="86"/>
      <c r="G49" s="86"/>
      <c r="H49" s="86"/>
      <c r="I49" s="86"/>
      <c r="J49" s="86"/>
      <c r="K49" s="86"/>
      <c r="L49" s="86"/>
      <c r="M49" s="86" t="s">
        <v>145</v>
      </c>
      <c r="N49" s="86" t="s">
        <v>97</v>
      </c>
      <c r="O49" s="86" t="s">
        <v>39</v>
      </c>
      <c r="P49" s="87" t="s">
        <v>52</v>
      </c>
      <c r="Q49" s="89">
        <v>123137891239</v>
      </c>
      <c r="R49" s="89">
        <v>0</v>
      </c>
      <c r="S49" s="89">
        <v>0</v>
      </c>
      <c r="T49" s="89">
        <v>123137891239</v>
      </c>
      <c r="U49" s="89">
        <v>0</v>
      </c>
      <c r="V49" s="89">
        <v>76703750376.289993</v>
      </c>
      <c r="W49" s="89">
        <v>46434140862.709999</v>
      </c>
      <c r="X49" s="89">
        <v>62520307375.739998</v>
      </c>
      <c r="Y49" s="89">
        <v>32106450047.959999</v>
      </c>
      <c r="Z49" s="89">
        <v>31563220282.560001</v>
      </c>
      <c r="AA49" s="89">
        <v>31561445079.560001</v>
      </c>
      <c r="AB49" s="77"/>
    </row>
    <row r="50" spans="1:28" s="66" customFormat="1" ht="22.5" x14ac:dyDescent="0.2">
      <c r="A50" s="86" t="s">
        <v>143</v>
      </c>
      <c r="B50" s="87" t="s">
        <v>144</v>
      </c>
      <c r="C50" s="88" t="s">
        <v>51</v>
      </c>
      <c r="D50" s="86" t="s">
        <v>35</v>
      </c>
      <c r="E50" s="86" t="s">
        <v>42</v>
      </c>
      <c r="F50" s="86"/>
      <c r="G50" s="86"/>
      <c r="H50" s="86"/>
      <c r="I50" s="86"/>
      <c r="J50" s="86"/>
      <c r="K50" s="86"/>
      <c r="L50" s="86"/>
      <c r="M50" s="86" t="s">
        <v>145</v>
      </c>
      <c r="N50" s="86" t="s">
        <v>149</v>
      </c>
      <c r="O50" s="86" t="s">
        <v>39</v>
      </c>
      <c r="P50" s="87" t="s">
        <v>52</v>
      </c>
      <c r="Q50" s="89">
        <v>667839081</v>
      </c>
      <c r="R50" s="89">
        <v>0</v>
      </c>
      <c r="S50" s="89">
        <v>0</v>
      </c>
      <c r="T50" s="89">
        <v>667839081</v>
      </c>
      <c r="U50" s="89">
        <v>0</v>
      </c>
      <c r="V50" s="89">
        <v>315762627</v>
      </c>
      <c r="W50" s="89">
        <v>352076454</v>
      </c>
      <c r="X50" s="89">
        <v>85137607</v>
      </c>
      <c r="Y50" s="89">
        <v>50549482</v>
      </c>
      <c r="Z50" s="89">
        <v>50549482</v>
      </c>
      <c r="AA50" s="89">
        <v>50549482</v>
      </c>
      <c r="AB50" s="77"/>
    </row>
    <row r="51" spans="1:28" s="66" customFormat="1" ht="33.75" x14ac:dyDescent="0.2">
      <c r="A51" s="86" t="s">
        <v>143</v>
      </c>
      <c r="B51" s="87" t="s">
        <v>144</v>
      </c>
      <c r="C51" s="88" t="s">
        <v>150</v>
      </c>
      <c r="D51" s="86" t="s">
        <v>35</v>
      </c>
      <c r="E51" s="86" t="s">
        <v>45</v>
      </c>
      <c r="F51" s="86" t="s">
        <v>45</v>
      </c>
      <c r="G51" s="86" t="s">
        <v>36</v>
      </c>
      <c r="H51" s="86" t="s">
        <v>151</v>
      </c>
      <c r="I51" s="86"/>
      <c r="J51" s="86"/>
      <c r="K51" s="86"/>
      <c r="L51" s="86"/>
      <c r="M51" s="86" t="s">
        <v>145</v>
      </c>
      <c r="N51" s="86" t="s">
        <v>149</v>
      </c>
      <c r="O51" s="86" t="s">
        <v>39</v>
      </c>
      <c r="P51" s="87" t="s">
        <v>152</v>
      </c>
      <c r="Q51" s="89">
        <v>72526419451</v>
      </c>
      <c r="R51" s="89">
        <v>0</v>
      </c>
      <c r="S51" s="89">
        <v>0</v>
      </c>
      <c r="T51" s="89">
        <v>72526419451</v>
      </c>
      <c r="U51" s="89">
        <v>0</v>
      </c>
      <c r="V51" s="89">
        <v>66959097213</v>
      </c>
      <c r="W51" s="89">
        <v>5567322238</v>
      </c>
      <c r="X51" s="89">
        <v>32135979056</v>
      </c>
      <c r="Y51" s="89">
        <v>28884969376</v>
      </c>
      <c r="Z51" s="89">
        <v>28884969376</v>
      </c>
      <c r="AA51" s="89">
        <v>28884969376</v>
      </c>
      <c r="AB51" s="78"/>
    </row>
    <row r="52" spans="1:28" s="66" customFormat="1" ht="22.5" x14ac:dyDescent="0.2">
      <c r="A52" s="86" t="s">
        <v>143</v>
      </c>
      <c r="B52" s="87" t="s">
        <v>144</v>
      </c>
      <c r="C52" s="88" t="s">
        <v>153</v>
      </c>
      <c r="D52" s="86" t="s">
        <v>35</v>
      </c>
      <c r="E52" s="86" t="s">
        <v>45</v>
      </c>
      <c r="F52" s="86" t="s">
        <v>48</v>
      </c>
      <c r="G52" s="86" t="s">
        <v>42</v>
      </c>
      <c r="H52" s="86" t="s">
        <v>154</v>
      </c>
      <c r="I52" s="86"/>
      <c r="J52" s="86"/>
      <c r="K52" s="86"/>
      <c r="L52" s="86"/>
      <c r="M52" s="86" t="s">
        <v>145</v>
      </c>
      <c r="N52" s="86" t="s">
        <v>97</v>
      </c>
      <c r="O52" s="86" t="s">
        <v>39</v>
      </c>
      <c r="P52" s="87" t="s">
        <v>155</v>
      </c>
      <c r="Q52" s="89">
        <v>5000000000</v>
      </c>
      <c r="R52" s="89">
        <v>0</v>
      </c>
      <c r="S52" s="89">
        <v>0</v>
      </c>
      <c r="T52" s="89">
        <v>5000000000</v>
      </c>
      <c r="U52" s="89">
        <v>0</v>
      </c>
      <c r="V52" s="89">
        <v>5000000000</v>
      </c>
      <c r="W52" s="89">
        <v>0</v>
      </c>
      <c r="X52" s="89">
        <v>1890064242</v>
      </c>
      <c r="Y52" s="89">
        <v>1890064242</v>
      </c>
      <c r="Z52" s="89">
        <v>1890064242</v>
      </c>
      <c r="AA52" s="89">
        <v>1890064242</v>
      </c>
      <c r="AB52" s="78"/>
    </row>
    <row r="53" spans="1:28" s="66" customFormat="1" ht="33.75" x14ac:dyDescent="0.2">
      <c r="A53" s="86" t="s">
        <v>143</v>
      </c>
      <c r="B53" s="87" t="s">
        <v>144</v>
      </c>
      <c r="C53" s="88" t="s">
        <v>70</v>
      </c>
      <c r="D53" s="86" t="s">
        <v>35</v>
      </c>
      <c r="E53" s="86" t="s">
        <v>45</v>
      </c>
      <c r="F53" s="86" t="s">
        <v>48</v>
      </c>
      <c r="G53" s="86" t="s">
        <v>42</v>
      </c>
      <c r="H53" s="86" t="s">
        <v>68</v>
      </c>
      <c r="I53" s="86"/>
      <c r="J53" s="86"/>
      <c r="K53" s="86"/>
      <c r="L53" s="86"/>
      <c r="M53" s="86" t="s">
        <v>145</v>
      </c>
      <c r="N53" s="86" t="s">
        <v>97</v>
      </c>
      <c r="O53" s="86" t="s">
        <v>39</v>
      </c>
      <c r="P53" s="87" t="s">
        <v>71</v>
      </c>
      <c r="Q53" s="89">
        <v>800000000</v>
      </c>
      <c r="R53" s="89">
        <v>0</v>
      </c>
      <c r="S53" s="89">
        <v>0</v>
      </c>
      <c r="T53" s="89">
        <v>800000000</v>
      </c>
      <c r="U53" s="89">
        <v>0</v>
      </c>
      <c r="V53" s="89">
        <v>424988472</v>
      </c>
      <c r="W53" s="89">
        <v>375011528</v>
      </c>
      <c r="X53" s="89">
        <v>424988472</v>
      </c>
      <c r="Y53" s="89">
        <v>424988472</v>
      </c>
      <c r="Z53" s="89">
        <v>424988472</v>
      </c>
      <c r="AA53" s="89">
        <v>424988472</v>
      </c>
      <c r="AB53" s="78"/>
    </row>
    <row r="54" spans="1:28" s="66" customFormat="1" ht="22.5" x14ac:dyDescent="0.2">
      <c r="A54" s="86" t="s">
        <v>143</v>
      </c>
      <c r="B54" s="87" t="s">
        <v>144</v>
      </c>
      <c r="C54" s="88" t="s">
        <v>72</v>
      </c>
      <c r="D54" s="86" t="s">
        <v>35</v>
      </c>
      <c r="E54" s="86" t="s">
        <v>45</v>
      </c>
      <c r="F54" s="86" t="s">
        <v>38</v>
      </c>
      <c r="G54" s="86"/>
      <c r="H54" s="86"/>
      <c r="I54" s="86"/>
      <c r="J54" s="86"/>
      <c r="K54" s="86"/>
      <c r="L54" s="86"/>
      <c r="M54" s="86" t="s">
        <v>145</v>
      </c>
      <c r="N54" s="86" t="s">
        <v>97</v>
      </c>
      <c r="O54" s="86" t="s">
        <v>39</v>
      </c>
      <c r="P54" s="87" t="s">
        <v>73</v>
      </c>
      <c r="Q54" s="89">
        <v>27525000000</v>
      </c>
      <c r="R54" s="89">
        <v>0</v>
      </c>
      <c r="S54" s="89">
        <v>0</v>
      </c>
      <c r="T54" s="89">
        <v>27525000000</v>
      </c>
      <c r="U54" s="89">
        <v>0</v>
      </c>
      <c r="V54" s="89">
        <v>0</v>
      </c>
      <c r="W54" s="89">
        <v>27525000000</v>
      </c>
      <c r="X54" s="89">
        <v>0</v>
      </c>
      <c r="Y54" s="89">
        <v>0</v>
      </c>
      <c r="Z54" s="89">
        <v>0</v>
      </c>
      <c r="AA54" s="89">
        <v>0</v>
      </c>
      <c r="AB54" s="78"/>
    </row>
    <row r="55" spans="1:28" s="66" customFormat="1" ht="22.5" x14ac:dyDescent="0.2">
      <c r="A55" s="86" t="s">
        <v>143</v>
      </c>
      <c r="B55" s="87" t="s">
        <v>144</v>
      </c>
      <c r="C55" s="88" t="s">
        <v>72</v>
      </c>
      <c r="D55" s="86" t="s">
        <v>35</v>
      </c>
      <c r="E55" s="86" t="s">
        <v>45</v>
      </c>
      <c r="F55" s="86" t="s">
        <v>38</v>
      </c>
      <c r="G55" s="86"/>
      <c r="H55" s="86"/>
      <c r="I55" s="86"/>
      <c r="J55" s="86"/>
      <c r="K55" s="86"/>
      <c r="L55" s="86"/>
      <c r="M55" s="86" t="s">
        <v>145</v>
      </c>
      <c r="N55" s="86" t="s">
        <v>102</v>
      </c>
      <c r="O55" s="86" t="s">
        <v>39</v>
      </c>
      <c r="P55" s="87" t="s">
        <v>73</v>
      </c>
      <c r="Q55" s="89">
        <v>28308000000</v>
      </c>
      <c r="R55" s="89">
        <v>0</v>
      </c>
      <c r="S55" s="89">
        <v>0</v>
      </c>
      <c r="T55" s="89">
        <v>28308000000</v>
      </c>
      <c r="U55" s="89">
        <v>0</v>
      </c>
      <c r="V55" s="89">
        <v>84557053.780000001</v>
      </c>
      <c r="W55" s="89">
        <v>28223442946.220001</v>
      </c>
      <c r="X55" s="89">
        <v>84557053.780000001</v>
      </c>
      <c r="Y55" s="89">
        <v>84557053.780000001</v>
      </c>
      <c r="Z55" s="89">
        <v>84557053.780000001</v>
      </c>
      <c r="AA55" s="89">
        <v>84557053.780000001</v>
      </c>
      <c r="AB55" s="78"/>
    </row>
    <row r="56" spans="1:28" s="66" customFormat="1" ht="22.5" x14ac:dyDescent="0.2">
      <c r="A56" s="86" t="s">
        <v>143</v>
      </c>
      <c r="B56" s="87" t="s">
        <v>144</v>
      </c>
      <c r="C56" s="88" t="s">
        <v>74</v>
      </c>
      <c r="D56" s="86" t="s">
        <v>35</v>
      </c>
      <c r="E56" s="86" t="s">
        <v>75</v>
      </c>
      <c r="F56" s="86" t="s">
        <v>36</v>
      </c>
      <c r="G56" s="86"/>
      <c r="H56" s="86"/>
      <c r="I56" s="86"/>
      <c r="J56" s="86"/>
      <c r="K56" s="86"/>
      <c r="L56" s="86"/>
      <c r="M56" s="86" t="s">
        <v>145</v>
      </c>
      <c r="N56" s="86" t="s">
        <v>97</v>
      </c>
      <c r="O56" s="86" t="s">
        <v>39</v>
      </c>
      <c r="P56" s="87" t="s">
        <v>76</v>
      </c>
      <c r="Q56" s="89">
        <v>6515000000</v>
      </c>
      <c r="R56" s="89">
        <v>0</v>
      </c>
      <c r="S56" s="89">
        <v>0</v>
      </c>
      <c r="T56" s="89">
        <v>6515000000</v>
      </c>
      <c r="U56" s="89">
        <v>0</v>
      </c>
      <c r="V56" s="89">
        <v>3681650249.6500001</v>
      </c>
      <c r="W56" s="89">
        <v>2833349750.3499999</v>
      </c>
      <c r="X56" s="89">
        <v>1498591929</v>
      </c>
      <c r="Y56" s="89">
        <v>1497313444</v>
      </c>
      <c r="Z56" s="89">
        <v>1497313444</v>
      </c>
      <c r="AA56" s="89">
        <v>1497313444</v>
      </c>
      <c r="AB56" s="79"/>
    </row>
    <row r="57" spans="1:28" s="66" customFormat="1" ht="22.5" x14ac:dyDescent="0.2">
      <c r="A57" s="86" t="s">
        <v>143</v>
      </c>
      <c r="B57" s="87" t="s">
        <v>144</v>
      </c>
      <c r="C57" s="88" t="s">
        <v>77</v>
      </c>
      <c r="D57" s="86" t="s">
        <v>35</v>
      </c>
      <c r="E57" s="86" t="s">
        <v>75</v>
      </c>
      <c r="F57" s="86" t="s">
        <v>48</v>
      </c>
      <c r="G57" s="86" t="s">
        <v>36</v>
      </c>
      <c r="H57" s="86"/>
      <c r="I57" s="86"/>
      <c r="J57" s="86"/>
      <c r="K57" s="86"/>
      <c r="L57" s="86"/>
      <c r="M57" s="86" t="s">
        <v>145</v>
      </c>
      <c r="N57" s="86" t="s">
        <v>97</v>
      </c>
      <c r="O57" s="86" t="s">
        <v>39</v>
      </c>
      <c r="P57" s="87" t="s">
        <v>78</v>
      </c>
      <c r="Q57" s="89">
        <v>1504000000</v>
      </c>
      <c r="R57" s="89">
        <v>0</v>
      </c>
      <c r="S57" s="89">
        <v>0</v>
      </c>
      <c r="T57" s="89">
        <v>1504000000</v>
      </c>
      <c r="U57" s="89">
        <v>0</v>
      </c>
      <c r="V57" s="89">
        <v>0</v>
      </c>
      <c r="W57" s="89">
        <v>1504000000</v>
      </c>
      <c r="X57" s="89">
        <v>0</v>
      </c>
      <c r="Y57" s="89">
        <v>0</v>
      </c>
      <c r="Z57" s="89">
        <v>0</v>
      </c>
      <c r="AA57" s="89">
        <v>0</v>
      </c>
      <c r="AB57" s="79"/>
    </row>
    <row r="58" spans="1:28" s="66" customFormat="1" ht="56.25" x14ac:dyDescent="0.2">
      <c r="A58" s="86" t="s">
        <v>143</v>
      </c>
      <c r="B58" s="87" t="s">
        <v>144</v>
      </c>
      <c r="C58" s="88" t="s">
        <v>161</v>
      </c>
      <c r="D58" s="86" t="s">
        <v>80</v>
      </c>
      <c r="E58" s="86" t="s">
        <v>114</v>
      </c>
      <c r="F58" s="86" t="s">
        <v>82</v>
      </c>
      <c r="G58" s="86" t="s">
        <v>83</v>
      </c>
      <c r="H58" s="86" t="s">
        <v>162</v>
      </c>
      <c r="I58" s="86"/>
      <c r="J58" s="86"/>
      <c r="K58" s="86"/>
      <c r="L58" s="86"/>
      <c r="M58" s="86" t="s">
        <v>145</v>
      </c>
      <c r="N58" s="86" t="s">
        <v>97</v>
      </c>
      <c r="O58" s="86" t="s">
        <v>39</v>
      </c>
      <c r="P58" s="87" t="s">
        <v>163</v>
      </c>
      <c r="Q58" s="89">
        <v>16503056287</v>
      </c>
      <c r="R58" s="89">
        <v>0</v>
      </c>
      <c r="S58" s="89">
        <v>0</v>
      </c>
      <c r="T58" s="89">
        <v>16503056287</v>
      </c>
      <c r="U58" s="89">
        <v>0</v>
      </c>
      <c r="V58" s="89">
        <v>9492346581</v>
      </c>
      <c r="W58" s="89">
        <v>7010709706</v>
      </c>
      <c r="X58" s="89">
        <v>7523166277</v>
      </c>
      <c r="Y58" s="89">
        <v>2836294287</v>
      </c>
      <c r="Z58" s="89">
        <v>2810116592</v>
      </c>
      <c r="AA58" s="89">
        <v>2810116592</v>
      </c>
      <c r="AB58" s="82"/>
    </row>
    <row r="59" spans="1:28" s="66" customFormat="1" ht="56.25" x14ac:dyDescent="0.2">
      <c r="A59" s="86" t="s">
        <v>143</v>
      </c>
      <c r="B59" s="87" t="s">
        <v>144</v>
      </c>
      <c r="C59" s="88" t="s">
        <v>164</v>
      </c>
      <c r="D59" s="86" t="s">
        <v>80</v>
      </c>
      <c r="E59" s="86" t="s">
        <v>165</v>
      </c>
      <c r="F59" s="86" t="s">
        <v>82</v>
      </c>
      <c r="G59" s="86" t="s">
        <v>99</v>
      </c>
      <c r="H59" s="86" t="s">
        <v>166</v>
      </c>
      <c r="I59" s="86"/>
      <c r="J59" s="86"/>
      <c r="K59" s="86"/>
      <c r="L59" s="86"/>
      <c r="M59" s="86" t="s">
        <v>37</v>
      </c>
      <c r="N59" s="86" t="s">
        <v>90</v>
      </c>
      <c r="O59" s="86" t="s">
        <v>39</v>
      </c>
      <c r="P59" s="87" t="s">
        <v>167</v>
      </c>
      <c r="Q59" s="89">
        <v>10910219915</v>
      </c>
      <c r="R59" s="89">
        <v>0</v>
      </c>
      <c r="S59" s="89">
        <v>0</v>
      </c>
      <c r="T59" s="89">
        <v>10910219915</v>
      </c>
      <c r="U59" s="89">
        <v>0</v>
      </c>
      <c r="V59" s="89">
        <v>9254948184</v>
      </c>
      <c r="W59" s="89">
        <v>1655271731</v>
      </c>
      <c r="X59" s="89">
        <v>679707216</v>
      </c>
      <c r="Y59" s="89">
        <v>340931856</v>
      </c>
      <c r="Z59" s="89">
        <v>340931856</v>
      </c>
      <c r="AA59" s="89">
        <v>340931856</v>
      </c>
      <c r="AB59" s="72"/>
    </row>
    <row r="60" spans="1:28" s="66" customFormat="1" ht="56.25" x14ac:dyDescent="0.2">
      <c r="A60" s="86" t="s">
        <v>143</v>
      </c>
      <c r="B60" s="87" t="s">
        <v>144</v>
      </c>
      <c r="C60" s="88" t="s">
        <v>164</v>
      </c>
      <c r="D60" s="86" t="s">
        <v>80</v>
      </c>
      <c r="E60" s="86" t="s">
        <v>165</v>
      </c>
      <c r="F60" s="86" t="s">
        <v>82</v>
      </c>
      <c r="G60" s="86" t="s">
        <v>99</v>
      </c>
      <c r="H60" s="86" t="s">
        <v>166</v>
      </c>
      <c r="I60" s="86"/>
      <c r="J60" s="86"/>
      <c r="K60" s="86"/>
      <c r="L60" s="86"/>
      <c r="M60" s="86" t="s">
        <v>145</v>
      </c>
      <c r="N60" s="86" t="s">
        <v>97</v>
      </c>
      <c r="O60" s="86" t="s">
        <v>39</v>
      </c>
      <c r="P60" s="87" t="s">
        <v>167</v>
      </c>
      <c r="Q60" s="89">
        <v>8964561394</v>
      </c>
      <c r="R60" s="89">
        <v>0</v>
      </c>
      <c r="S60" s="89">
        <v>0</v>
      </c>
      <c r="T60" s="89">
        <v>8964561394</v>
      </c>
      <c r="U60" s="89">
        <v>0</v>
      </c>
      <c r="V60" s="89">
        <v>3785115728</v>
      </c>
      <c r="W60" s="89">
        <v>5179445666</v>
      </c>
      <c r="X60" s="89">
        <v>2963245802</v>
      </c>
      <c r="Y60" s="89">
        <v>1202148727</v>
      </c>
      <c r="Z60" s="89">
        <v>1202148727</v>
      </c>
      <c r="AA60" s="89">
        <v>1202148727</v>
      </c>
      <c r="AB60" s="72"/>
    </row>
    <row r="61" spans="1:28" s="66" customFormat="1" ht="45" x14ac:dyDescent="0.2">
      <c r="A61" s="86" t="s">
        <v>143</v>
      </c>
      <c r="B61" s="87" t="s">
        <v>144</v>
      </c>
      <c r="C61" s="88" t="s">
        <v>168</v>
      </c>
      <c r="D61" s="86" t="s">
        <v>80</v>
      </c>
      <c r="E61" s="86" t="s">
        <v>165</v>
      </c>
      <c r="F61" s="86" t="s">
        <v>82</v>
      </c>
      <c r="G61" s="86" t="s">
        <v>88</v>
      </c>
      <c r="H61" s="86" t="s">
        <v>169</v>
      </c>
      <c r="I61" s="86"/>
      <c r="J61" s="86"/>
      <c r="K61" s="86"/>
      <c r="L61" s="86"/>
      <c r="M61" s="86" t="s">
        <v>145</v>
      </c>
      <c r="N61" s="86" t="s">
        <v>97</v>
      </c>
      <c r="O61" s="86" t="s">
        <v>39</v>
      </c>
      <c r="P61" s="87" t="s">
        <v>170</v>
      </c>
      <c r="Q61" s="89">
        <v>7681560948</v>
      </c>
      <c r="R61" s="89">
        <v>0</v>
      </c>
      <c r="S61" s="89">
        <v>0</v>
      </c>
      <c r="T61" s="89">
        <v>7681560948</v>
      </c>
      <c r="U61" s="89">
        <v>0</v>
      </c>
      <c r="V61" s="89">
        <v>829979747</v>
      </c>
      <c r="W61" s="89">
        <v>6851581201</v>
      </c>
      <c r="X61" s="89">
        <v>747609005</v>
      </c>
      <c r="Y61" s="89">
        <v>285100980</v>
      </c>
      <c r="Z61" s="89">
        <v>285100980</v>
      </c>
      <c r="AA61" s="89">
        <v>285100980</v>
      </c>
      <c r="AB61" s="72"/>
    </row>
    <row r="62" spans="1:28" s="66" customFormat="1" ht="56.25" x14ac:dyDescent="0.2">
      <c r="A62" s="86" t="s">
        <v>143</v>
      </c>
      <c r="B62" s="87" t="s">
        <v>144</v>
      </c>
      <c r="C62" s="88" t="s">
        <v>171</v>
      </c>
      <c r="D62" s="86" t="s">
        <v>80</v>
      </c>
      <c r="E62" s="86" t="s">
        <v>139</v>
      </c>
      <c r="F62" s="86" t="s">
        <v>82</v>
      </c>
      <c r="G62" s="86" t="s">
        <v>140</v>
      </c>
      <c r="H62" s="86" t="s">
        <v>172</v>
      </c>
      <c r="I62" s="86"/>
      <c r="J62" s="86"/>
      <c r="K62" s="86"/>
      <c r="L62" s="86"/>
      <c r="M62" s="86" t="s">
        <v>145</v>
      </c>
      <c r="N62" s="86" t="s">
        <v>97</v>
      </c>
      <c r="O62" s="86" t="s">
        <v>39</v>
      </c>
      <c r="P62" s="87" t="s">
        <v>173</v>
      </c>
      <c r="Q62" s="89">
        <v>60876700038</v>
      </c>
      <c r="R62" s="89">
        <v>0</v>
      </c>
      <c r="S62" s="89">
        <v>0</v>
      </c>
      <c r="T62" s="89">
        <v>60876700038</v>
      </c>
      <c r="U62" s="89">
        <v>0</v>
      </c>
      <c r="V62" s="89">
        <v>36329244792</v>
      </c>
      <c r="W62" s="89">
        <v>24547455246</v>
      </c>
      <c r="X62" s="89">
        <v>26019265703</v>
      </c>
      <c r="Y62" s="89">
        <v>12245852157.99</v>
      </c>
      <c r="Z62" s="89">
        <v>12245852157.99</v>
      </c>
      <c r="AA62" s="89">
        <v>12245852157.99</v>
      </c>
      <c r="AB62" s="80"/>
    </row>
    <row r="63" spans="1:28" s="66" customFormat="1" ht="56.25" x14ac:dyDescent="0.2">
      <c r="A63" s="86" t="s">
        <v>143</v>
      </c>
      <c r="B63" s="87" t="s">
        <v>144</v>
      </c>
      <c r="C63" s="88" t="s">
        <v>171</v>
      </c>
      <c r="D63" s="86" t="s">
        <v>80</v>
      </c>
      <c r="E63" s="86" t="s">
        <v>139</v>
      </c>
      <c r="F63" s="86" t="s">
        <v>82</v>
      </c>
      <c r="G63" s="86" t="s">
        <v>140</v>
      </c>
      <c r="H63" s="86" t="s">
        <v>172</v>
      </c>
      <c r="I63" s="86"/>
      <c r="J63" s="86"/>
      <c r="K63" s="86"/>
      <c r="L63" s="86"/>
      <c r="M63" s="86" t="s">
        <v>145</v>
      </c>
      <c r="N63" s="86" t="s">
        <v>102</v>
      </c>
      <c r="O63" s="86" t="s">
        <v>39</v>
      </c>
      <c r="P63" s="87" t="s">
        <v>173</v>
      </c>
      <c r="Q63" s="89">
        <v>29123299962</v>
      </c>
      <c r="R63" s="89">
        <v>0</v>
      </c>
      <c r="S63" s="89">
        <v>0</v>
      </c>
      <c r="T63" s="89">
        <v>29123299962</v>
      </c>
      <c r="U63" s="89">
        <v>0</v>
      </c>
      <c r="V63" s="89">
        <v>17838815641.290001</v>
      </c>
      <c r="W63" s="89">
        <v>11284484320.709999</v>
      </c>
      <c r="X63" s="89">
        <v>10323211636.27</v>
      </c>
      <c r="Y63" s="89">
        <v>0</v>
      </c>
      <c r="Z63" s="89">
        <v>0</v>
      </c>
      <c r="AA63" s="89">
        <v>0</v>
      </c>
      <c r="AB63" s="80"/>
    </row>
    <row r="64" spans="1:28" s="66" customFormat="1" ht="56.25" x14ac:dyDescent="0.2">
      <c r="A64" s="86" t="s">
        <v>143</v>
      </c>
      <c r="B64" s="87" t="s">
        <v>144</v>
      </c>
      <c r="C64" s="88" t="s">
        <v>174</v>
      </c>
      <c r="D64" s="86" t="s">
        <v>80</v>
      </c>
      <c r="E64" s="86" t="s">
        <v>139</v>
      </c>
      <c r="F64" s="86" t="s">
        <v>82</v>
      </c>
      <c r="G64" s="86" t="s">
        <v>120</v>
      </c>
      <c r="H64" s="86" t="s">
        <v>172</v>
      </c>
      <c r="I64" s="86"/>
      <c r="J64" s="86"/>
      <c r="K64" s="86"/>
      <c r="L64" s="86"/>
      <c r="M64" s="86" t="s">
        <v>145</v>
      </c>
      <c r="N64" s="86" t="s">
        <v>97</v>
      </c>
      <c r="O64" s="86" t="s">
        <v>39</v>
      </c>
      <c r="P64" s="87" t="s">
        <v>173</v>
      </c>
      <c r="Q64" s="89">
        <v>20158179533</v>
      </c>
      <c r="R64" s="89">
        <v>0</v>
      </c>
      <c r="S64" s="89">
        <v>0</v>
      </c>
      <c r="T64" s="89">
        <v>20158179533</v>
      </c>
      <c r="U64" s="89">
        <v>0</v>
      </c>
      <c r="V64" s="89">
        <v>293213304</v>
      </c>
      <c r="W64" s="89">
        <v>19864966229</v>
      </c>
      <c r="X64" s="89">
        <v>7958358</v>
      </c>
      <c r="Y64" s="89">
        <v>7958358</v>
      </c>
      <c r="Z64" s="89">
        <v>7958358</v>
      </c>
      <c r="AA64" s="89">
        <v>7958358</v>
      </c>
      <c r="AB64" s="80"/>
    </row>
    <row r="65" spans="1:28" s="66" customFormat="1" ht="56.25" x14ac:dyDescent="0.2">
      <c r="A65" s="86" t="s">
        <v>143</v>
      </c>
      <c r="B65" s="87" t="s">
        <v>144</v>
      </c>
      <c r="C65" s="88" t="s">
        <v>174</v>
      </c>
      <c r="D65" s="86" t="s">
        <v>80</v>
      </c>
      <c r="E65" s="86" t="s">
        <v>139</v>
      </c>
      <c r="F65" s="86" t="s">
        <v>82</v>
      </c>
      <c r="G65" s="86" t="s">
        <v>120</v>
      </c>
      <c r="H65" s="86" t="s">
        <v>172</v>
      </c>
      <c r="I65" s="86"/>
      <c r="J65" s="86"/>
      <c r="K65" s="86"/>
      <c r="L65" s="86"/>
      <c r="M65" s="86" t="s">
        <v>145</v>
      </c>
      <c r="N65" s="86" t="s">
        <v>102</v>
      </c>
      <c r="O65" s="86" t="s">
        <v>39</v>
      </c>
      <c r="P65" s="87" t="s">
        <v>173</v>
      </c>
      <c r="Q65" s="89">
        <v>40256890000</v>
      </c>
      <c r="R65" s="89">
        <v>0</v>
      </c>
      <c r="S65" s="89">
        <v>0</v>
      </c>
      <c r="T65" s="89">
        <v>40256890000</v>
      </c>
      <c r="U65" s="89">
        <v>0</v>
      </c>
      <c r="V65" s="89">
        <v>14992055977.940001</v>
      </c>
      <c r="W65" s="89">
        <v>25264834022.060001</v>
      </c>
      <c r="X65" s="89">
        <v>13920752814</v>
      </c>
      <c r="Y65" s="89">
        <v>5764282206</v>
      </c>
      <c r="Z65" s="89">
        <v>5469633879</v>
      </c>
      <c r="AA65" s="89">
        <v>5469633879</v>
      </c>
      <c r="AB65" s="80"/>
    </row>
    <row r="66" spans="1:28" s="66" customFormat="1" ht="33.75" x14ac:dyDescent="0.2">
      <c r="A66" s="86" t="s">
        <v>175</v>
      </c>
      <c r="B66" s="87" t="s">
        <v>176</v>
      </c>
      <c r="C66" s="88" t="s">
        <v>34</v>
      </c>
      <c r="D66" s="86" t="s">
        <v>35</v>
      </c>
      <c r="E66" s="86" t="s">
        <v>36</v>
      </c>
      <c r="F66" s="86" t="s">
        <v>36</v>
      </c>
      <c r="G66" s="86" t="s">
        <v>36</v>
      </c>
      <c r="H66" s="86"/>
      <c r="I66" s="86"/>
      <c r="J66" s="86"/>
      <c r="K66" s="86"/>
      <c r="L66" s="86"/>
      <c r="M66" s="86" t="s">
        <v>37</v>
      </c>
      <c r="N66" s="86" t="s">
        <v>38</v>
      </c>
      <c r="O66" s="86" t="s">
        <v>39</v>
      </c>
      <c r="P66" s="87" t="s">
        <v>40</v>
      </c>
      <c r="Q66" s="89">
        <v>910140000000</v>
      </c>
      <c r="R66" s="89">
        <v>0</v>
      </c>
      <c r="S66" s="89">
        <v>0</v>
      </c>
      <c r="T66" s="89">
        <v>910140000000</v>
      </c>
      <c r="U66" s="89">
        <v>0</v>
      </c>
      <c r="V66" s="89">
        <v>324662135896</v>
      </c>
      <c r="W66" s="89">
        <v>585477864104</v>
      </c>
      <c r="X66" s="89">
        <v>324227220511</v>
      </c>
      <c r="Y66" s="89">
        <v>323441470441</v>
      </c>
      <c r="Z66" s="89">
        <v>323429533848</v>
      </c>
      <c r="AA66" s="89">
        <v>323429533848</v>
      </c>
      <c r="AB66" s="76"/>
    </row>
    <row r="67" spans="1:28" s="66" customFormat="1" ht="33.75" x14ac:dyDescent="0.2">
      <c r="A67" s="86" t="s">
        <v>175</v>
      </c>
      <c r="B67" s="87" t="s">
        <v>176</v>
      </c>
      <c r="C67" s="88" t="s">
        <v>41</v>
      </c>
      <c r="D67" s="86" t="s">
        <v>35</v>
      </c>
      <c r="E67" s="86" t="s">
        <v>36</v>
      </c>
      <c r="F67" s="86" t="s">
        <v>36</v>
      </c>
      <c r="G67" s="86" t="s">
        <v>42</v>
      </c>
      <c r="H67" s="86"/>
      <c r="I67" s="86"/>
      <c r="J67" s="86"/>
      <c r="K67" s="86"/>
      <c r="L67" s="86"/>
      <c r="M67" s="86" t="s">
        <v>37</v>
      </c>
      <c r="N67" s="86" t="s">
        <v>38</v>
      </c>
      <c r="O67" s="86" t="s">
        <v>39</v>
      </c>
      <c r="P67" s="87" t="s">
        <v>43</v>
      </c>
      <c r="Q67" s="89">
        <v>398087000000</v>
      </c>
      <c r="R67" s="89">
        <v>0</v>
      </c>
      <c r="S67" s="89">
        <v>0</v>
      </c>
      <c r="T67" s="89">
        <v>398087000000</v>
      </c>
      <c r="U67" s="89">
        <v>0</v>
      </c>
      <c r="V67" s="89">
        <v>166296386949</v>
      </c>
      <c r="W67" s="89">
        <v>231790613051</v>
      </c>
      <c r="X67" s="89">
        <v>165935945840</v>
      </c>
      <c r="Y67" s="89">
        <v>165853840078</v>
      </c>
      <c r="Z67" s="89">
        <v>165853840078</v>
      </c>
      <c r="AA67" s="89">
        <v>160581849247.48999</v>
      </c>
      <c r="AB67" s="76"/>
    </row>
    <row r="68" spans="1:28" s="66" customFormat="1" ht="33.75" x14ac:dyDescent="0.2">
      <c r="A68" s="86" t="s">
        <v>175</v>
      </c>
      <c r="B68" s="87" t="s">
        <v>176</v>
      </c>
      <c r="C68" s="88" t="s">
        <v>44</v>
      </c>
      <c r="D68" s="86" t="s">
        <v>35</v>
      </c>
      <c r="E68" s="86" t="s">
        <v>36</v>
      </c>
      <c r="F68" s="86" t="s">
        <v>36</v>
      </c>
      <c r="G68" s="86" t="s">
        <v>45</v>
      </c>
      <c r="H68" s="86"/>
      <c r="I68" s="86"/>
      <c r="J68" s="86"/>
      <c r="K68" s="86"/>
      <c r="L68" s="86"/>
      <c r="M68" s="86" t="s">
        <v>37</v>
      </c>
      <c r="N68" s="86" t="s">
        <v>38</v>
      </c>
      <c r="O68" s="86" t="s">
        <v>39</v>
      </c>
      <c r="P68" s="87" t="s">
        <v>46</v>
      </c>
      <c r="Q68" s="89">
        <v>363699000000</v>
      </c>
      <c r="R68" s="89">
        <v>0</v>
      </c>
      <c r="S68" s="89">
        <v>0</v>
      </c>
      <c r="T68" s="89">
        <v>363699000000</v>
      </c>
      <c r="U68" s="89">
        <v>0</v>
      </c>
      <c r="V68" s="89">
        <v>151236049687.39999</v>
      </c>
      <c r="W68" s="89">
        <v>212462950312.60001</v>
      </c>
      <c r="X68" s="89">
        <v>138990248104.69</v>
      </c>
      <c r="Y68" s="89">
        <v>137532235540.42999</v>
      </c>
      <c r="Z68" s="89">
        <v>137522520103.42999</v>
      </c>
      <c r="AA68" s="89">
        <v>137522520103.42999</v>
      </c>
      <c r="AB68" s="76"/>
    </row>
    <row r="69" spans="1:28" s="66" customFormat="1" ht="33.75" x14ac:dyDescent="0.2">
      <c r="A69" s="86" t="s">
        <v>175</v>
      </c>
      <c r="B69" s="87" t="s">
        <v>176</v>
      </c>
      <c r="C69" s="88" t="s">
        <v>51</v>
      </c>
      <c r="D69" s="86" t="s">
        <v>35</v>
      </c>
      <c r="E69" s="86" t="s">
        <v>42</v>
      </c>
      <c r="F69" s="86"/>
      <c r="G69" s="86"/>
      <c r="H69" s="86"/>
      <c r="I69" s="86"/>
      <c r="J69" s="86"/>
      <c r="K69" s="86"/>
      <c r="L69" s="86"/>
      <c r="M69" s="86" t="s">
        <v>37</v>
      </c>
      <c r="N69" s="86" t="s">
        <v>38</v>
      </c>
      <c r="O69" s="86" t="s">
        <v>39</v>
      </c>
      <c r="P69" s="87" t="s">
        <v>52</v>
      </c>
      <c r="Q69" s="89">
        <v>270073940422</v>
      </c>
      <c r="R69" s="89">
        <v>0</v>
      </c>
      <c r="S69" s="89">
        <v>0</v>
      </c>
      <c r="T69" s="89">
        <v>270073940422</v>
      </c>
      <c r="U69" s="89">
        <v>0</v>
      </c>
      <c r="V69" s="89">
        <v>268554710910.34</v>
      </c>
      <c r="W69" s="89">
        <v>1519229511.6600001</v>
      </c>
      <c r="X69" s="89">
        <v>128894756926.81</v>
      </c>
      <c r="Y69" s="89">
        <v>73332912813.130005</v>
      </c>
      <c r="Z69" s="89">
        <v>73332073931.130005</v>
      </c>
      <c r="AA69" s="89">
        <v>73324666398.630005</v>
      </c>
      <c r="AB69" s="77"/>
    </row>
    <row r="70" spans="1:28" s="66" customFormat="1" ht="33.75" x14ac:dyDescent="0.2">
      <c r="A70" s="86" t="s">
        <v>175</v>
      </c>
      <c r="B70" s="87" t="s">
        <v>176</v>
      </c>
      <c r="C70" s="88" t="s">
        <v>51</v>
      </c>
      <c r="D70" s="86" t="s">
        <v>35</v>
      </c>
      <c r="E70" s="86" t="s">
        <v>42</v>
      </c>
      <c r="F70" s="86"/>
      <c r="G70" s="86"/>
      <c r="H70" s="86"/>
      <c r="I70" s="86"/>
      <c r="J70" s="86"/>
      <c r="K70" s="86"/>
      <c r="L70" s="86"/>
      <c r="M70" s="86" t="s">
        <v>145</v>
      </c>
      <c r="N70" s="86" t="s">
        <v>97</v>
      </c>
      <c r="O70" s="86" t="s">
        <v>39</v>
      </c>
      <c r="P70" s="87" t="s">
        <v>52</v>
      </c>
      <c r="Q70" s="89">
        <v>54500000</v>
      </c>
      <c r="R70" s="89">
        <v>0</v>
      </c>
      <c r="S70" s="89">
        <v>0</v>
      </c>
      <c r="T70" s="89">
        <v>54500000</v>
      </c>
      <c r="U70" s="89">
        <v>0</v>
      </c>
      <c r="V70" s="89">
        <v>54500000</v>
      </c>
      <c r="W70" s="89">
        <v>0</v>
      </c>
      <c r="X70" s="89">
        <v>54411560</v>
      </c>
      <c r="Y70" s="89">
        <v>54411560</v>
      </c>
      <c r="Z70" s="89">
        <v>54411560</v>
      </c>
      <c r="AA70" s="89">
        <v>54411560</v>
      </c>
      <c r="AB70" s="77"/>
    </row>
    <row r="71" spans="1:28" s="66" customFormat="1" ht="33.75" x14ac:dyDescent="0.2">
      <c r="A71" s="86" t="s">
        <v>175</v>
      </c>
      <c r="B71" s="87" t="s">
        <v>176</v>
      </c>
      <c r="C71" s="88" t="s">
        <v>51</v>
      </c>
      <c r="D71" s="86" t="s">
        <v>35</v>
      </c>
      <c r="E71" s="86" t="s">
        <v>42</v>
      </c>
      <c r="F71" s="86"/>
      <c r="G71" s="86"/>
      <c r="H71" s="86"/>
      <c r="I71" s="86"/>
      <c r="J71" s="86"/>
      <c r="K71" s="86"/>
      <c r="L71" s="86"/>
      <c r="M71" s="86" t="s">
        <v>145</v>
      </c>
      <c r="N71" s="86" t="s">
        <v>149</v>
      </c>
      <c r="O71" s="86" t="s">
        <v>39</v>
      </c>
      <c r="P71" s="87" t="s">
        <v>52</v>
      </c>
      <c r="Q71" s="89">
        <v>6378203825</v>
      </c>
      <c r="R71" s="89">
        <v>0</v>
      </c>
      <c r="S71" s="89">
        <v>0</v>
      </c>
      <c r="T71" s="89">
        <v>6378203825</v>
      </c>
      <c r="U71" s="89">
        <v>0</v>
      </c>
      <c r="V71" s="89">
        <v>4942085172.8000002</v>
      </c>
      <c r="W71" s="89">
        <v>1436118652.2</v>
      </c>
      <c r="X71" s="89">
        <v>2852304516.9000001</v>
      </c>
      <c r="Y71" s="89">
        <v>464436629.25999999</v>
      </c>
      <c r="Z71" s="89">
        <v>428086305.66000003</v>
      </c>
      <c r="AA71" s="89">
        <v>428086305.66000003</v>
      </c>
      <c r="AB71" s="77"/>
    </row>
    <row r="72" spans="1:28" s="66" customFormat="1" ht="33.75" x14ac:dyDescent="0.2">
      <c r="A72" s="86" t="s">
        <v>175</v>
      </c>
      <c r="B72" s="87" t="s">
        <v>176</v>
      </c>
      <c r="C72" s="88" t="s">
        <v>177</v>
      </c>
      <c r="D72" s="86" t="s">
        <v>35</v>
      </c>
      <c r="E72" s="86" t="s">
        <v>45</v>
      </c>
      <c r="F72" s="86" t="s">
        <v>45</v>
      </c>
      <c r="G72" s="86" t="s">
        <v>36</v>
      </c>
      <c r="H72" s="86" t="s">
        <v>178</v>
      </c>
      <c r="I72" s="86"/>
      <c r="J72" s="86"/>
      <c r="K72" s="86"/>
      <c r="L72" s="86"/>
      <c r="M72" s="86" t="s">
        <v>37</v>
      </c>
      <c r="N72" s="86" t="s">
        <v>38</v>
      </c>
      <c r="O72" s="86" t="s">
        <v>39</v>
      </c>
      <c r="P72" s="87" t="s">
        <v>179</v>
      </c>
      <c r="Q72" s="89">
        <v>65211000000</v>
      </c>
      <c r="R72" s="89">
        <v>0</v>
      </c>
      <c r="S72" s="89">
        <v>0</v>
      </c>
      <c r="T72" s="89">
        <v>65211000000</v>
      </c>
      <c r="U72" s="89">
        <v>0</v>
      </c>
      <c r="V72" s="89">
        <v>64986725466.690002</v>
      </c>
      <c r="W72" s="89">
        <v>224274533.31</v>
      </c>
      <c r="X72" s="89">
        <v>45871408603.169998</v>
      </c>
      <c r="Y72" s="89">
        <v>8366562994.4899998</v>
      </c>
      <c r="Z72" s="89">
        <v>8366562994.4899998</v>
      </c>
      <c r="AA72" s="89">
        <v>8366562994.4899998</v>
      </c>
      <c r="AB72" s="78"/>
    </row>
    <row r="73" spans="1:28" s="66" customFormat="1" ht="33.75" x14ac:dyDescent="0.2">
      <c r="A73" s="86" t="s">
        <v>175</v>
      </c>
      <c r="B73" s="87" t="s">
        <v>176</v>
      </c>
      <c r="C73" s="88" t="s">
        <v>177</v>
      </c>
      <c r="D73" s="86" t="s">
        <v>35</v>
      </c>
      <c r="E73" s="86" t="s">
        <v>45</v>
      </c>
      <c r="F73" s="86" t="s">
        <v>45</v>
      </c>
      <c r="G73" s="86" t="s">
        <v>36</v>
      </c>
      <c r="H73" s="86" t="s">
        <v>178</v>
      </c>
      <c r="I73" s="86"/>
      <c r="J73" s="86"/>
      <c r="K73" s="86"/>
      <c r="L73" s="86"/>
      <c r="M73" s="86" t="s">
        <v>145</v>
      </c>
      <c r="N73" s="86" t="s">
        <v>149</v>
      </c>
      <c r="O73" s="86" t="s">
        <v>39</v>
      </c>
      <c r="P73" s="87" t="s">
        <v>179</v>
      </c>
      <c r="Q73" s="89">
        <v>5385542115</v>
      </c>
      <c r="R73" s="89">
        <v>0</v>
      </c>
      <c r="S73" s="89">
        <v>0</v>
      </c>
      <c r="T73" s="89">
        <v>5385542115</v>
      </c>
      <c r="U73" s="89">
        <v>0</v>
      </c>
      <c r="V73" s="89">
        <v>1622527167</v>
      </c>
      <c r="W73" s="89">
        <v>3763014948</v>
      </c>
      <c r="X73" s="89">
        <v>798186887</v>
      </c>
      <c r="Y73" s="89">
        <v>292900579</v>
      </c>
      <c r="Z73" s="89">
        <v>266908144</v>
      </c>
      <c r="AA73" s="89">
        <v>266908144</v>
      </c>
      <c r="AB73" s="78"/>
    </row>
    <row r="74" spans="1:28" s="66" customFormat="1" ht="45" x14ac:dyDescent="0.2">
      <c r="A74" s="86" t="s">
        <v>175</v>
      </c>
      <c r="B74" s="87" t="s">
        <v>176</v>
      </c>
      <c r="C74" s="88" t="s">
        <v>180</v>
      </c>
      <c r="D74" s="86" t="s">
        <v>35</v>
      </c>
      <c r="E74" s="86" t="s">
        <v>45</v>
      </c>
      <c r="F74" s="86" t="s">
        <v>45</v>
      </c>
      <c r="G74" s="86" t="s">
        <v>36</v>
      </c>
      <c r="H74" s="86" t="s">
        <v>181</v>
      </c>
      <c r="I74" s="86"/>
      <c r="J74" s="86"/>
      <c r="K74" s="86"/>
      <c r="L74" s="86"/>
      <c r="M74" s="86" t="s">
        <v>37</v>
      </c>
      <c r="N74" s="86" t="s">
        <v>38</v>
      </c>
      <c r="O74" s="86" t="s">
        <v>39</v>
      </c>
      <c r="P74" s="87" t="s">
        <v>182</v>
      </c>
      <c r="Q74" s="89">
        <v>7754000000</v>
      </c>
      <c r="R74" s="89">
        <v>0</v>
      </c>
      <c r="S74" s="89">
        <v>0</v>
      </c>
      <c r="T74" s="89">
        <v>7754000000</v>
      </c>
      <c r="U74" s="89">
        <v>0</v>
      </c>
      <c r="V74" s="89">
        <v>7753709674</v>
      </c>
      <c r="W74" s="89">
        <v>290326</v>
      </c>
      <c r="X74" s="89">
        <v>2365058779</v>
      </c>
      <c r="Y74" s="89">
        <v>1064110148</v>
      </c>
      <c r="Z74" s="89">
        <v>1064110148</v>
      </c>
      <c r="AA74" s="89">
        <v>1064110148</v>
      </c>
      <c r="AB74" s="78"/>
    </row>
    <row r="75" spans="1:28" s="66" customFormat="1" ht="33.75" x14ac:dyDescent="0.2">
      <c r="A75" s="86" t="s">
        <v>175</v>
      </c>
      <c r="B75" s="87" t="s">
        <v>176</v>
      </c>
      <c r="C75" s="88" t="s">
        <v>183</v>
      </c>
      <c r="D75" s="86" t="s">
        <v>35</v>
      </c>
      <c r="E75" s="86" t="s">
        <v>45</v>
      </c>
      <c r="F75" s="86" t="s">
        <v>45</v>
      </c>
      <c r="G75" s="86" t="s">
        <v>36</v>
      </c>
      <c r="H75" s="86" t="s">
        <v>184</v>
      </c>
      <c r="I75" s="86"/>
      <c r="J75" s="86"/>
      <c r="K75" s="86"/>
      <c r="L75" s="86"/>
      <c r="M75" s="86" t="s">
        <v>37</v>
      </c>
      <c r="N75" s="86" t="s">
        <v>38</v>
      </c>
      <c r="O75" s="86" t="s">
        <v>39</v>
      </c>
      <c r="P75" s="87" t="s">
        <v>185</v>
      </c>
      <c r="Q75" s="89">
        <v>194000000</v>
      </c>
      <c r="R75" s="89">
        <v>0</v>
      </c>
      <c r="S75" s="89">
        <v>0</v>
      </c>
      <c r="T75" s="89">
        <v>194000000</v>
      </c>
      <c r="U75" s="89">
        <v>0</v>
      </c>
      <c r="V75" s="89">
        <v>194000000</v>
      </c>
      <c r="W75" s="89">
        <v>0</v>
      </c>
      <c r="X75" s="89">
        <v>0</v>
      </c>
      <c r="Y75" s="89">
        <v>0</v>
      </c>
      <c r="Z75" s="89">
        <v>0</v>
      </c>
      <c r="AA75" s="89">
        <v>0</v>
      </c>
      <c r="AB75" s="78"/>
    </row>
    <row r="76" spans="1:28" s="66" customFormat="1" ht="33.75" x14ac:dyDescent="0.2">
      <c r="A76" s="86" t="s">
        <v>175</v>
      </c>
      <c r="B76" s="87" t="s">
        <v>176</v>
      </c>
      <c r="C76" s="88" t="s">
        <v>70</v>
      </c>
      <c r="D76" s="86" t="s">
        <v>35</v>
      </c>
      <c r="E76" s="86" t="s">
        <v>45</v>
      </c>
      <c r="F76" s="86" t="s">
        <v>48</v>
      </c>
      <c r="G76" s="86" t="s">
        <v>42</v>
      </c>
      <c r="H76" s="86" t="s">
        <v>68</v>
      </c>
      <c r="I76" s="86"/>
      <c r="J76" s="86"/>
      <c r="K76" s="86"/>
      <c r="L76" s="86"/>
      <c r="M76" s="86" t="s">
        <v>37</v>
      </c>
      <c r="N76" s="86" t="s">
        <v>38</v>
      </c>
      <c r="O76" s="86" t="s">
        <v>39</v>
      </c>
      <c r="P76" s="87" t="s">
        <v>71</v>
      </c>
      <c r="Q76" s="89">
        <v>3804000000</v>
      </c>
      <c r="R76" s="89">
        <v>0</v>
      </c>
      <c r="S76" s="89">
        <v>0</v>
      </c>
      <c r="T76" s="89">
        <v>3804000000</v>
      </c>
      <c r="U76" s="89">
        <v>0</v>
      </c>
      <c r="V76" s="89">
        <v>3804000000</v>
      </c>
      <c r="W76" s="89">
        <v>0</v>
      </c>
      <c r="X76" s="89">
        <v>1663659839.47</v>
      </c>
      <c r="Y76" s="89">
        <v>825972330.47000003</v>
      </c>
      <c r="Z76" s="89">
        <v>825972330.47000003</v>
      </c>
      <c r="AA76" s="89">
        <v>825972330.47000003</v>
      </c>
      <c r="AB76" s="78"/>
    </row>
    <row r="77" spans="1:28" s="66" customFormat="1" ht="33.75" x14ac:dyDescent="0.2">
      <c r="A77" s="86" t="s">
        <v>175</v>
      </c>
      <c r="B77" s="87" t="s">
        <v>176</v>
      </c>
      <c r="C77" s="88" t="s">
        <v>186</v>
      </c>
      <c r="D77" s="86" t="s">
        <v>35</v>
      </c>
      <c r="E77" s="86" t="s">
        <v>45</v>
      </c>
      <c r="F77" s="86" t="s">
        <v>48</v>
      </c>
      <c r="G77" s="86" t="s">
        <v>42</v>
      </c>
      <c r="H77" s="86" t="s">
        <v>187</v>
      </c>
      <c r="I77" s="86"/>
      <c r="J77" s="86"/>
      <c r="K77" s="86"/>
      <c r="L77" s="86"/>
      <c r="M77" s="86" t="s">
        <v>37</v>
      </c>
      <c r="N77" s="86" t="s">
        <v>38</v>
      </c>
      <c r="O77" s="86" t="s">
        <v>39</v>
      </c>
      <c r="P77" s="87" t="s">
        <v>188</v>
      </c>
      <c r="Q77" s="89">
        <v>326000000</v>
      </c>
      <c r="R77" s="89">
        <v>0</v>
      </c>
      <c r="S77" s="89">
        <v>0</v>
      </c>
      <c r="T77" s="89">
        <v>326000000</v>
      </c>
      <c r="U77" s="89">
        <v>0</v>
      </c>
      <c r="V77" s="89">
        <v>326000000</v>
      </c>
      <c r="W77" s="89">
        <v>0</v>
      </c>
      <c r="X77" s="89">
        <v>151537178</v>
      </c>
      <c r="Y77" s="89">
        <v>31823279</v>
      </c>
      <c r="Z77" s="89">
        <v>31823279</v>
      </c>
      <c r="AA77" s="89">
        <v>31823279</v>
      </c>
      <c r="AB77" s="78"/>
    </row>
    <row r="78" spans="1:28" s="66" customFormat="1" ht="33.75" x14ac:dyDescent="0.2">
      <c r="A78" s="86" t="s">
        <v>175</v>
      </c>
      <c r="B78" s="87" t="s">
        <v>176</v>
      </c>
      <c r="C78" s="88" t="s">
        <v>72</v>
      </c>
      <c r="D78" s="86" t="s">
        <v>35</v>
      </c>
      <c r="E78" s="86" t="s">
        <v>45</v>
      </c>
      <c r="F78" s="86" t="s">
        <v>38</v>
      </c>
      <c r="G78" s="86"/>
      <c r="H78" s="86"/>
      <c r="I78" s="86"/>
      <c r="J78" s="86"/>
      <c r="K78" s="86"/>
      <c r="L78" s="86"/>
      <c r="M78" s="86" t="s">
        <v>37</v>
      </c>
      <c r="N78" s="86" t="s">
        <v>38</v>
      </c>
      <c r="O78" s="86" t="s">
        <v>39</v>
      </c>
      <c r="P78" s="87" t="s">
        <v>73</v>
      </c>
      <c r="Q78" s="89">
        <v>43306213239</v>
      </c>
      <c r="R78" s="89">
        <v>0</v>
      </c>
      <c r="S78" s="89">
        <v>0</v>
      </c>
      <c r="T78" s="89">
        <v>43306213239</v>
      </c>
      <c r="U78" s="89">
        <v>0</v>
      </c>
      <c r="V78" s="89">
        <v>43306213239</v>
      </c>
      <c r="W78" s="89">
        <v>0</v>
      </c>
      <c r="X78" s="89">
        <v>37713258125.209999</v>
      </c>
      <c r="Y78" s="89">
        <v>29430252136.740002</v>
      </c>
      <c r="Z78" s="89">
        <v>27513009300.740002</v>
      </c>
      <c r="AA78" s="89">
        <v>27513009300.740002</v>
      </c>
      <c r="AB78" s="78"/>
    </row>
    <row r="79" spans="1:28" s="66" customFormat="1" ht="33.75" x14ac:dyDescent="0.2">
      <c r="A79" s="86" t="s">
        <v>175</v>
      </c>
      <c r="B79" s="87" t="s">
        <v>176</v>
      </c>
      <c r="C79" s="88" t="s">
        <v>189</v>
      </c>
      <c r="D79" s="86" t="s">
        <v>35</v>
      </c>
      <c r="E79" s="86" t="s">
        <v>159</v>
      </c>
      <c r="F79" s="86"/>
      <c r="G79" s="86"/>
      <c r="H79" s="86"/>
      <c r="I79" s="86"/>
      <c r="J79" s="86"/>
      <c r="K79" s="86"/>
      <c r="L79" s="86"/>
      <c r="M79" s="86" t="s">
        <v>145</v>
      </c>
      <c r="N79" s="86" t="s">
        <v>149</v>
      </c>
      <c r="O79" s="86" t="s">
        <v>39</v>
      </c>
      <c r="P79" s="87" t="s">
        <v>190</v>
      </c>
      <c r="Q79" s="89">
        <v>110232945885</v>
      </c>
      <c r="R79" s="89">
        <v>0</v>
      </c>
      <c r="S79" s="89">
        <v>0</v>
      </c>
      <c r="T79" s="89">
        <v>110232945885</v>
      </c>
      <c r="U79" s="89">
        <v>0</v>
      </c>
      <c r="V79" s="89">
        <v>82391144075.529999</v>
      </c>
      <c r="W79" s="89">
        <v>27841801809.470001</v>
      </c>
      <c r="X79" s="89">
        <v>75906040186.830002</v>
      </c>
      <c r="Y79" s="89">
        <v>35293150590.199997</v>
      </c>
      <c r="Z79" s="89">
        <v>27047572312.209999</v>
      </c>
      <c r="AA79" s="89">
        <v>27046981203.209999</v>
      </c>
      <c r="AB79" s="74"/>
    </row>
    <row r="80" spans="1:28" s="66" customFormat="1" ht="33.75" x14ac:dyDescent="0.2">
      <c r="A80" s="86" t="s">
        <v>175</v>
      </c>
      <c r="B80" s="87" t="s">
        <v>176</v>
      </c>
      <c r="C80" s="88" t="s">
        <v>74</v>
      </c>
      <c r="D80" s="86" t="s">
        <v>35</v>
      </c>
      <c r="E80" s="86" t="s">
        <v>75</v>
      </c>
      <c r="F80" s="86" t="s">
        <v>36</v>
      </c>
      <c r="G80" s="86"/>
      <c r="H80" s="86"/>
      <c r="I80" s="86"/>
      <c r="J80" s="86"/>
      <c r="K80" s="86"/>
      <c r="L80" s="86"/>
      <c r="M80" s="86" t="s">
        <v>37</v>
      </c>
      <c r="N80" s="86" t="s">
        <v>38</v>
      </c>
      <c r="O80" s="86" t="s">
        <v>39</v>
      </c>
      <c r="P80" s="87" t="s">
        <v>76</v>
      </c>
      <c r="Q80" s="89">
        <v>11701000000</v>
      </c>
      <c r="R80" s="89">
        <v>0</v>
      </c>
      <c r="S80" s="89">
        <v>0</v>
      </c>
      <c r="T80" s="89">
        <v>11701000000</v>
      </c>
      <c r="U80" s="89">
        <v>0</v>
      </c>
      <c r="V80" s="89">
        <v>11617814480</v>
      </c>
      <c r="W80" s="89">
        <v>83185520</v>
      </c>
      <c r="X80" s="89">
        <v>11526474933</v>
      </c>
      <c r="Y80" s="89">
        <v>11483184933</v>
      </c>
      <c r="Z80" s="89">
        <v>11483184933</v>
      </c>
      <c r="AA80" s="89">
        <v>11483184933</v>
      </c>
      <c r="AB80" s="79"/>
    </row>
    <row r="81" spans="1:28" s="66" customFormat="1" ht="33.75" x14ac:dyDescent="0.2">
      <c r="A81" s="86" t="s">
        <v>175</v>
      </c>
      <c r="B81" s="87" t="s">
        <v>176</v>
      </c>
      <c r="C81" s="88" t="s">
        <v>156</v>
      </c>
      <c r="D81" s="86" t="s">
        <v>35</v>
      </c>
      <c r="E81" s="86" t="s">
        <v>75</v>
      </c>
      <c r="F81" s="86" t="s">
        <v>45</v>
      </c>
      <c r="G81" s="86"/>
      <c r="H81" s="86"/>
      <c r="I81" s="86"/>
      <c r="J81" s="86"/>
      <c r="K81" s="86"/>
      <c r="L81" s="86"/>
      <c r="M81" s="86" t="s">
        <v>37</v>
      </c>
      <c r="N81" s="86" t="s">
        <v>38</v>
      </c>
      <c r="O81" s="86" t="s">
        <v>39</v>
      </c>
      <c r="P81" s="87" t="s">
        <v>157</v>
      </c>
      <c r="Q81" s="89">
        <v>386000000</v>
      </c>
      <c r="R81" s="89">
        <v>0</v>
      </c>
      <c r="S81" s="89">
        <v>0</v>
      </c>
      <c r="T81" s="89">
        <v>386000000</v>
      </c>
      <c r="U81" s="89">
        <v>0</v>
      </c>
      <c r="V81" s="89">
        <v>382593000</v>
      </c>
      <c r="W81" s="89">
        <v>3407000</v>
      </c>
      <c r="X81" s="89">
        <v>255588220.33000001</v>
      </c>
      <c r="Y81" s="89">
        <v>254754220.33000001</v>
      </c>
      <c r="Z81" s="89">
        <v>254754220.33000001</v>
      </c>
      <c r="AA81" s="89">
        <v>254754220.33000001</v>
      </c>
      <c r="AB81" s="79"/>
    </row>
    <row r="82" spans="1:28" s="66" customFormat="1" ht="33.75" x14ac:dyDescent="0.2">
      <c r="A82" s="86" t="s">
        <v>175</v>
      </c>
      <c r="B82" s="87" t="s">
        <v>176</v>
      </c>
      <c r="C82" s="88" t="s">
        <v>77</v>
      </c>
      <c r="D82" s="86" t="s">
        <v>35</v>
      </c>
      <c r="E82" s="86" t="s">
        <v>75</v>
      </c>
      <c r="F82" s="86" t="s">
        <v>48</v>
      </c>
      <c r="G82" s="86" t="s">
        <v>36</v>
      </c>
      <c r="H82" s="86"/>
      <c r="I82" s="86"/>
      <c r="J82" s="86"/>
      <c r="K82" s="86"/>
      <c r="L82" s="86"/>
      <c r="M82" s="86" t="s">
        <v>37</v>
      </c>
      <c r="N82" s="86" t="s">
        <v>53</v>
      </c>
      <c r="O82" s="86" t="s">
        <v>54</v>
      </c>
      <c r="P82" s="87" t="s">
        <v>78</v>
      </c>
      <c r="Q82" s="89">
        <v>4249000000</v>
      </c>
      <c r="R82" s="89">
        <v>0</v>
      </c>
      <c r="S82" s="89">
        <v>0</v>
      </c>
      <c r="T82" s="89">
        <v>4249000000</v>
      </c>
      <c r="U82" s="89">
        <v>0</v>
      </c>
      <c r="V82" s="89">
        <v>0</v>
      </c>
      <c r="W82" s="89">
        <v>4249000000</v>
      </c>
      <c r="X82" s="89">
        <v>0</v>
      </c>
      <c r="Y82" s="89">
        <v>0</v>
      </c>
      <c r="Z82" s="89">
        <v>0</v>
      </c>
      <c r="AA82" s="89">
        <v>0</v>
      </c>
      <c r="AB82" s="79"/>
    </row>
    <row r="83" spans="1:28" s="66" customFormat="1" ht="33.75" x14ac:dyDescent="0.2">
      <c r="A83" s="86" t="s">
        <v>175</v>
      </c>
      <c r="B83" s="87" t="s">
        <v>176</v>
      </c>
      <c r="C83" s="88" t="s">
        <v>191</v>
      </c>
      <c r="D83" s="86" t="s">
        <v>35</v>
      </c>
      <c r="E83" s="86" t="s">
        <v>75</v>
      </c>
      <c r="F83" s="86" t="s">
        <v>48</v>
      </c>
      <c r="G83" s="86" t="s">
        <v>45</v>
      </c>
      <c r="H83" s="86"/>
      <c r="I83" s="86"/>
      <c r="J83" s="86"/>
      <c r="K83" s="86"/>
      <c r="L83" s="86"/>
      <c r="M83" s="86" t="s">
        <v>37</v>
      </c>
      <c r="N83" s="86" t="s">
        <v>38</v>
      </c>
      <c r="O83" s="86" t="s">
        <v>39</v>
      </c>
      <c r="P83" s="87" t="s">
        <v>192</v>
      </c>
      <c r="Q83" s="89">
        <v>54000000</v>
      </c>
      <c r="R83" s="89">
        <v>0</v>
      </c>
      <c r="S83" s="89">
        <v>0</v>
      </c>
      <c r="T83" s="89">
        <v>54000000</v>
      </c>
      <c r="U83" s="89">
        <v>0</v>
      </c>
      <c r="V83" s="89">
        <v>54000000</v>
      </c>
      <c r="W83" s="89">
        <v>0</v>
      </c>
      <c r="X83" s="89">
        <v>0</v>
      </c>
      <c r="Y83" s="89">
        <v>0</v>
      </c>
      <c r="Z83" s="89">
        <v>0</v>
      </c>
      <c r="AA83" s="89">
        <v>0</v>
      </c>
      <c r="AB83" s="79"/>
    </row>
    <row r="84" spans="1:28" s="66" customFormat="1" ht="33.75" x14ac:dyDescent="0.2">
      <c r="A84" s="86" t="s">
        <v>175</v>
      </c>
      <c r="B84" s="87" t="s">
        <v>176</v>
      </c>
      <c r="C84" s="88" t="s">
        <v>158</v>
      </c>
      <c r="D84" s="86" t="s">
        <v>35</v>
      </c>
      <c r="E84" s="86" t="s">
        <v>75</v>
      </c>
      <c r="F84" s="86" t="s">
        <v>159</v>
      </c>
      <c r="G84" s="86"/>
      <c r="H84" s="86"/>
      <c r="I84" s="86"/>
      <c r="J84" s="86"/>
      <c r="K84" s="86"/>
      <c r="L84" s="86"/>
      <c r="M84" s="86" t="s">
        <v>37</v>
      </c>
      <c r="N84" s="86" t="s">
        <v>38</v>
      </c>
      <c r="O84" s="86" t="s">
        <v>39</v>
      </c>
      <c r="P84" s="87" t="s">
        <v>160</v>
      </c>
      <c r="Q84" s="89">
        <v>1132000000</v>
      </c>
      <c r="R84" s="89">
        <v>0</v>
      </c>
      <c r="S84" s="89">
        <v>0</v>
      </c>
      <c r="T84" s="89">
        <v>1132000000</v>
      </c>
      <c r="U84" s="89">
        <v>0</v>
      </c>
      <c r="V84" s="89">
        <v>1132000000</v>
      </c>
      <c r="W84" s="89">
        <v>0</v>
      </c>
      <c r="X84" s="89">
        <v>703000000</v>
      </c>
      <c r="Y84" s="89">
        <v>552000000</v>
      </c>
      <c r="Z84" s="89">
        <v>552000000</v>
      </c>
      <c r="AA84" s="89">
        <v>552000000</v>
      </c>
      <c r="AB84" s="79"/>
    </row>
    <row r="85" spans="1:28" s="66" customFormat="1" ht="101.25" x14ac:dyDescent="0.2">
      <c r="A85" s="86" t="s">
        <v>175</v>
      </c>
      <c r="B85" s="87" t="s">
        <v>176</v>
      </c>
      <c r="C85" s="88" t="s">
        <v>193</v>
      </c>
      <c r="D85" s="86" t="s">
        <v>80</v>
      </c>
      <c r="E85" s="86" t="s">
        <v>194</v>
      </c>
      <c r="F85" s="86" t="s">
        <v>82</v>
      </c>
      <c r="G85" s="86" t="s">
        <v>53</v>
      </c>
      <c r="H85" s="86" t="s">
        <v>195</v>
      </c>
      <c r="I85" s="86"/>
      <c r="J85" s="86"/>
      <c r="K85" s="86"/>
      <c r="L85" s="86"/>
      <c r="M85" s="86" t="s">
        <v>37</v>
      </c>
      <c r="N85" s="86" t="s">
        <v>38</v>
      </c>
      <c r="O85" s="86" t="s">
        <v>39</v>
      </c>
      <c r="P85" s="87" t="s">
        <v>196</v>
      </c>
      <c r="Q85" s="89">
        <v>750000000</v>
      </c>
      <c r="R85" s="89">
        <v>0</v>
      </c>
      <c r="S85" s="89">
        <v>0</v>
      </c>
      <c r="T85" s="89">
        <v>750000000</v>
      </c>
      <c r="U85" s="89">
        <v>0</v>
      </c>
      <c r="V85" s="89">
        <v>750000000</v>
      </c>
      <c r="W85" s="89">
        <v>0</v>
      </c>
      <c r="X85" s="89">
        <v>0</v>
      </c>
      <c r="Y85" s="89">
        <v>0</v>
      </c>
      <c r="Z85" s="89">
        <v>0</v>
      </c>
      <c r="AA85" s="89">
        <v>0</v>
      </c>
      <c r="AB85" s="73"/>
    </row>
    <row r="86" spans="1:28" s="66" customFormat="1" ht="101.25" x14ac:dyDescent="0.2">
      <c r="A86" s="86" t="s">
        <v>175</v>
      </c>
      <c r="B86" s="87" t="s">
        <v>176</v>
      </c>
      <c r="C86" s="88" t="s">
        <v>197</v>
      </c>
      <c r="D86" s="86" t="s">
        <v>80</v>
      </c>
      <c r="E86" s="86" t="s">
        <v>194</v>
      </c>
      <c r="F86" s="86" t="s">
        <v>82</v>
      </c>
      <c r="G86" s="86" t="s">
        <v>198</v>
      </c>
      <c r="H86" s="86" t="s">
        <v>195</v>
      </c>
      <c r="I86" s="86"/>
      <c r="J86" s="86"/>
      <c r="K86" s="86"/>
      <c r="L86" s="86"/>
      <c r="M86" s="86" t="s">
        <v>37</v>
      </c>
      <c r="N86" s="86" t="s">
        <v>38</v>
      </c>
      <c r="O86" s="86" t="s">
        <v>39</v>
      </c>
      <c r="P86" s="87" t="s">
        <v>196</v>
      </c>
      <c r="Q86" s="89">
        <v>2682700000</v>
      </c>
      <c r="R86" s="89">
        <v>0</v>
      </c>
      <c r="S86" s="89">
        <v>0</v>
      </c>
      <c r="T86" s="89">
        <v>2682700000</v>
      </c>
      <c r="U86" s="89">
        <v>0</v>
      </c>
      <c r="V86" s="89">
        <v>2682700000</v>
      </c>
      <c r="W86" s="89">
        <v>0</v>
      </c>
      <c r="X86" s="89">
        <v>2432700000</v>
      </c>
      <c r="Y86" s="89">
        <v>0</v>
      </c>
      <c r="Z86" s="89">
        <v>0</v>
      </c>
      <c r="AA86" s="89">
        <v>0</v>
      </c>
      <c r="AB86" s="73"/>
    </row>
    <row r="87" spans="1:28" s="66" customFormat="1" ht="101.25" x14ac:dyDescent="0.2">
      <c r="A87" s="86" t="s">
        <v>175</v>
      </c>
      <c r="B87" s="87" t="s">
        <v>176</v>
      </c>
      <c r="C87" s="88" t="s">
        <v>199</v>
      </c>
      <c r="D87" s="86" t="s">
        <v>80</v>
      </c>
      <c r="E87" s="86" t="s">
        <v>139</v>
      </c>
      <c r="F87" s="86" t="s">
        <v>82</v>
      </c>
      <c r="G87" s="86" t="s">
        <v>200</v>
      </c>
      <c r="H87" s="86" t="s">
        <v>195</v>
      </c>
      <c r="I87" s="86"/>
      <c r="J87" s="86"/>
      <c r="K87" s="86"/>
      <c r="L87" s="86"/>
      <c r="M87" s="86" t="s">
        <v>37</v>
      </c>
      <c r="N87" s="86" t="s">
        <v>38</v>
      </c>
      <c r="O87" s="86" t="s">
        <v>39</v>
      </c>
      <c r="P87" s="87" t="s">
        <v>196</v>
      </c>
      <c r="Q87" s="89">
        <v>3000000000</v>
      </c>
      <c r="R87" s="89">
        <v>0</v>
      </c>
      <c r="S87" s="89">
        <v>0</v>
      </c>
      <c r="T87" s="89">
        <v>3000000000</v>
      </c>
      <c r="U87" s="89">
        <v>0</v>
      </c>
      <c r="V87" s="89">
        <v>3000000000</v>
      </c>
      <c r="W87" s="89">
        <v>0</v>
      </c>
      <c r="X87" s="89">
        <v>2697686245</v>
      </c>
      <c r="Y87" s="89">
        <v>0</v>
      </c>
      <c r="Z87" s="89">
        <v>0</v>
      </c>
      <c r="AA87" s="89">
        <v>0</v>
      </c>
      <c r="AB87" s="80"/>
    </row>
    <row r="88" spans="1:28" s="66" customFormat="1" ht="45" x14ac:dyDescent="0.2">
      <c r="A88" s="86" t="s">
        <v>201</v>
      </c>
      <c r="B88" s="87" t="s">
        <v>202</v>
      </c>
      <c r="C88" s="88" t="s">
        <v>34</v>
      </c>
      <c r="D88" s="86" t="s">
        <v>35</v>
      </c>
      <c r="E88" s="86" t="s">
        <v>36</v>
      </c>
      <c r="F88" s="86" t="s">
        <v>36</v>
      </c>
      <c r="G88" s="86" t="s">
        <v>36</v>
      </c>
      <c r="H88" s="86"/>
      <c r="I88" s="86"/>
      <c r="J88" s="86"/>
      <c r="K88" s="86"/>
      <c r="L88" s="86"/>
      <c r="M88" s="86" t="s">
        <v>37</v>
      </c>
      <c r="N88" s="86" t="s">
        <v>38</v>
      </c>
      <c r="O88" s="86" t="s">
        <v>39</v>
      </c>
      <c r="P88" s="87" t="s">
        <v>40</v>
      </c>
      <c r="Q88" s="89">
        <v>42805564000</v>
      </c>
      <c r="R88" s="89">
        <v>0</v>
      </c>
      <c r="S88" s="89">
        <v>0</v>
      </c>
      <c r="T88" s="89">
        <v>42805564000</v>
      </c>
      <c r="U88" s="89">
        <v>0</v>
      </c>
      <c r="V88" s="89">
        <v>42805564000</v>
      </c>
      <c r="W88" s="89">
        <v>0</v>
      </c>
      <c r="X88" s="89">
        <v>16290287817</v>
      </c>
      <c r="Y88" s="89">
        <v>16278070097</v>
      </c>
      <c r="Z88" s="89">
        <v>16278070097</v>
      </c>
      <c r="AA88" s="89">
        <v>16278070097</v>
      </c>
      <c r="AB88" s="76"/>
    </row>
    <row r="89" spans="1:28" s="66" customFormat="1" ht="45" x14ac:dyDescent="0.2">
      <c r="A89" s="86" t="s">
        <v>201</v>
      </c>
      <c r="B89" s="87" t="s">
        <v>202</v>
      </c>
      <c r="C89" s="88" t="s">
        <v>41</v>
      </c>
      <c r="D89" s="86" t="s">
        <v>35</v>
      </c>
      <c r="E89" s="86" t="s">
        <v>36</v>
      </c>
      <c r="F89" s="86" t="s">
        <v>36</v>
      </c>
      <c r="G89" s="86" t="s">
        <v>42</v>
      </c>
      <c r="H89" s="86"/>
      <c r="I89" s="86"/>
      <c r="J89" s="86"/>
      <c r="K89" s="86"/>
      <c r="L89" s="86"/>
      <c r="M89" s="86" t="s">
        <v>37</v>
      </c>
      <c r="N89" s="86" t="s">
        <v>38</v>
      </c>
      <c r="O89" s="86" t="s">
        <v>39</v>
      </c>
      <c r="P89" s="87" t="s">
        <v>43</v>
      </c>
      <c r="Q89" s="89">
        <v>14894614000</v>
      </c>
      <c r="R89" s="89">
        <v>0</v>
      </c>
      <c r="S89" s="89">
        <v>0</v>
      </c>
      <c r="T89" s="89">
        <v>14894614000</v>
      </c>
      <c r="U89" s="89">
        <v>0</v>
      </c>
      <c r="V89" s="89">
        <v>14894614000</v>
      </c>
      <c r="W89" s="89">
        <v>0</v>
      </c>
      <c r="X89" s="89">
        <v>5555894467</v>
      </c>
      <c r="Y89" s="89">
        <v>5555894467</v>
      </c>
      <c r="Z89" s="89">
        <v>5555894467</v>
      </c>
      <c r="AA89" s="89">
        <v>5555894467</v>
      </c>
      <c r="AB89" s="76"/>
    </row>
    <row r="90" spans="1:28" s="66" customFormat="1" ht="45" x14ac:dyDescent="0.2">
      <c r="A90" s="86" t="s">
        <v>201</v>
      </c>
      <c r="B90" s="87" t="s">
        <v>202</v>
      </c>
      <c r="C90" s="88" t="s">
        <v>44</v>
      </c>
      <c r="D90" s="86" t="s">
        <v>35</v>
      </c>
      <c r="E90" s="86" t="s">
        <v>36</v>
      </c>
      <c r="F90" s="86" t="s">
        <v>36</v>
      </c>
      <c r="G90" s="86" t="s">
        <v>45</v>
      </c>
      <c r="H90" s="86"/>
      <c r="I90" s="86"/>
      <c r="J90" s="86"/>
      <c r="K90" s="86"/>
      <c r="L90" s="86"/>
      <c r="M90" s="86" t="s">
        <v>37</v>
      </c>
      <c r="N90" s="86" t="s">
        <v>38</v>
      </c>
      <c r="O90" s="86" t="s">
        <v>39</v>
      </c>
      <c r="P90" s="87" t="s">
        <v>46</v>
      </c>
      <c r="Q90" s="89">
        <v>4773698000</v>
      </c>
      <c r="R90" s="89">
        <v>0</v>
      </c>
      <c r="S90" s="89">
        <v>0</v>
      </c>
      <c r="T90" s="89">
        <v>4773698000</v>
      </c>
      <c r="U90" s="89">
        <v>0</v>
      </c>
      <c r="V90" s="89">
        <v>4773698000</v>
      </c>
      <c r="W90" s="89">
        <v>0</v>
      </c>
      <c r="X90" s="89">
        <v>1321557611</v>
      </c>
      <c r="Y90" s="89">
        <v>1315194617</v>
      </c>
      <c r="Z90" s="89">
        <v>1315194617</v>
      </c>
      <c r="AA90" s="89">
        <v>1315194617</v>
      </c>
      <c r="AB90" s="76"/>
    </row>
    <row r="91" spans="1:28" s="66" customFormat="1" ht="45" x14ac:dyDescent="0.2">
      <c r="A91" s="86" t="s">
        <v>201</v>
      </c>
      <c r="B91" s="87" t="s">
        <v>202</v>
      </c>
      <c r="C91" s="88" t="s">
        <v>51</v>
      </c>
      <c r="D91" s="86" t="s">
        <v>35</v>
      </c>
      <c r="E91" s="86" t="s">
        <v>42</v>
      </c>
      <c r="F91" s="86"/>
      <c r="G91" s="86"/>
      <c r="H91" s="86"/>
      <c r="I91" s="86"/>
      <c r="J91" s="86"/>
      <c r="K91" s="86"/>
      <c r="L91" s="86"/>
      <c r="M91" s="86" t="s">
        <v>37</v>
      </c>
      <c r="N91" s="86" t="s">
        <v>38</v>
      </c>
      <c r="O91" s="86" t="s">
        <v>39</v>
      </c>
      <c r="P91" s="87" t="s">
        <v>52</v>
      </c>
      <c r="Q91" s="89">
        <v>21489143823</v>
      </c>
      <c r="R91" s="89">
        <v>148869065582</v>
      </c>
      <c r="S91" s="89">
        <v>0</v>
      </c>
      <c r="T91" s="89">
        <v>170358209405</v>
      </c>
      <c r="U91" s="89">
        <v>0</v>
      </c>
      <c r="V91" s="89">
        <v>118980305642.32001</v>
      </c>
      <c r="W91" s="89">
        <v>51377903762.68</v>
      </c>
      <c r="X91" s="89">
        <v>106043791842.7</v>
      </c>
      <c r="Y91" s="89">
        <v>18173241702.740002</v>
      </c>
      <c r="Z91" s="89">
        <v>18171460356.740002</v>
      </c>
      <c r="AA91" s="89">
        <v>18171460356.740002</v>
      </c>
      <c r="AB91" s="77"/>
    </row>
    <row r="92" spans="1:28" s="66" customFormat="1" ht="45" x14ac:dyDescent="0.2">
      <c r="A92" s="86" t="s">
        <v>201</v>
      </c>
      <c r="B92" s="87" t="s">
        <v>202</v>
      </c>
      <c r="C92" s="88" t="s">
        <v>203</v>
      </c>
      <c r="D92" s="86" t="s">
        <v>35</v>
      </c>
      <c r="E92" s="86" t="s">
        <v>45</v>
      </c>
      <c r="F92" s="86" t="s">
        <v>45</v>
      </c>
      <c r="G92" s="86" t="s">
        <v>36</v>
      </c>
      <c r="H92" s="86" t="s">
        <v>204</v>
      </c>
      <c r="I92" s="86"/>
      <c r="J92" s="86"/>
      <c r="K92" s="86"/>
      <c r="L92" s="86"/>
      <c r="M92" s="86" t="s">
        <v>37</v>
      </c>
      <c r="N92" s="86" t="s">
        <v>38</v>
      </c>
      <c r="O92" s="86" t="s">
        <v>39</v>
      </c>
      <c r="P92" s="87" t="s">
        <v>205</v>
      </c>
      <c r="Q92" s="89">
        <v>2181124000</v>
      </c>
      <c r="R92" s="89">
        <v>0</v>
      </c>
      <c r="S92" s="89">
        <v>0</v>
      </c>
      <c r="T92" s="89">
        <v>2181124000</v>
      </c>
      <c r="U92" s="89">
        <v>0</v>
      </c>
      <c r="V92" s="89">
        <v>2181124000</v>
      </c>
      <c r="W92" s="89">
        <v>0</v>
      </c>
      <c r="X92" s="89">
        <v>2120723449</v>
      </c>
      <c r="Y92" s="89">
        <v>1181624039.3</v>
      </c>
      <c r="Z92" s="89">
        <v>1181624039.3</v>
      </c>
      <c r="AA92" s="89">
        <v>1181624039.3</v>
      </c>
      <c r="AB92" s="78"/>
    </row>
    <row r="93" spans="1:28" s="66" customFormat="1" ht="45" x14ac:dyDescent="0.2">
      <c r="A93" s="86" t="s">
        <v>201</v>
      </c>
      <c r="B93" s="87" t="s">
        <v>202</v>
      </c>
      <c r="C93" s="88" t="s">
        <v>70</v>
      </c>
      <c r="D93" s="86" t="s">
        <v>35</v>
      </c>
      <c r="E93" s="86" t="s">
        <v>45</v>
      </c>
      <c r="F93" s="86" t="s">
        <v>48</v>
      </c>
      <c r="G93" s="86" t="s">
        <v>42</v>
      </c>
      <c r="H93" s="86" t="s">
        <v>68</v>
      </c>
      <c r="I93" s="86"/>
      <c r="J93" s="86"/>
      <c r="K93" s="86"/>
      <c r="L93" s="86"/>
      <c r="M93" s="86" t="s">
        <v>37</v>
      </c>
      <c r="N93" s="86" t="s">
        <v>38</v>
      </c>
      <c r="O93" s="86" t="s">
        <v>39</v>
      </c>
      <c r="P93" s="87" t="s">
        <v>71</v>
      </c>
      <c r="Q93" s="89">
        <v>280000000</v>
      </c>
      <c r="R93" s="89">
        <v>0</v>
      </c>
      <c r="S93" s="89">
        <v>0</v>
      </c>
      <c r="T93" s="89">
        <v>280000000</v>
      </c>
      <c r="U93" s="89">
        <v>0</v>
      </c>
      <c r="V93" s="89">
        <v>280000000</v>
      </c>
      <c r="W93" s="89">
        <v>0</v>
      </c>
      <c r="X93" s="89">
        <v>130767193</v>
      </c>
      <c r="Y93" s="89">
        <v>115904592</v>
      </c>
      <c r="Z93" s="89">
        <v>115904592</v>
      </c>
      <c r="AA93" s="89">
        <v>115904592</v>
      </c>
      <c r="AB93" s="78"/>
    </row>
    <row r="94" spans="1:28" s="66" customFormat="1" ht="45" x14ac:dyDescent="0.2">
      <c r="A94" s="86" t="s">
        <v>201</v>
      </c>
      <c r="B94" s="87" t="s">
        <v>202</v>
      </c>
      <c r="C94" s="88" t="s">
        <v>72</v>
      </c>
      <c r="D94" s="86" t="s">
        <v>35</v>
      </c>
      <c r="E94" s="86" t="s">
        <v>45</v>
      </c>
      <c r="F94" s="86" t="s">
        <v>38</v>
      </c>
      <c r="G94" s="86"/>
      <c r="H94" s="86"/>
      <c r="I94" s="86"/>
      <c r="J94" s="86"/>
      <c r="K94" s="86"/>
      <c r="L94" s="86"/>
      <c r="M94" s="86" t="s">
        <v>37</v>
      </c>
      <c r="N94" s="86" t="s">
        <v>38</v>
      </c>
      <c r="O94" s="86" t="s">
        <v>39</v>
      </c>
      <c r="P94" s="87" t="s">
        <v>73</v>
      </c>
      <c r="Q94" s="89">
        <v>117000000</v>
      </c>
      <c r="R94" s="89">
        <v>0</v>
      </c>
      <c r="S94" s="89">
        <v>0</v>
      </c>
      <c r="T94" s="89">
        <v>117000000</v>
      </c>
      <c r="U94" s="89">
        <v>0</v>
      </c>
      <c r="V94" s="89">
        <v>0</v>
      </c>
      <c r="W94" s="89">
        <v>117000000</v>
      </c>
      <c r="X94" s="89">
        <v>0</v>
      </c>
      <c r="Y94" s="89">
        <v>0</v>
      </c>
      <c r="Z94" s="89">
        <v>0</v>
      </c>
      <c r="AA94" s="89">
        <v>0</v>
      </c>
      <c r="AB94" s="78"/>
    </row>
    <row r="95" spans="1:28" s="66" customFormat="1" ht="45" x14ac:dyDescent="0.2">
      <c r="A95" s="86" t="s">
        <v>201</v>
      </c>
      <c r="B95" s="87" t="s">
        <v>202</v>
      </c>
      <c r="C95" s="88" t="s">
        <v>77</v>
      </c>
      <c r="D95" s="86" t="s">
        <v>35</v>
      </c>
      <c r="E95" s="86" t="s">
        <v>75</v>
      </c>
      <c r="F95" s="86" t="s">
        <v>48</v>
      </c>
      <c r="G95" s="86" t="s">
        <v>36</v>
      </c>
      <c r="H95" s="86"/>
      <c r="I95" s="86"/>
      <c r="J95" s="86"/>
      <c r="K95" s="86"/>
      <c r="L95" s="86"/>
      <c r="M95" s="86" t="s">
        <v>37</v>
      </c>
      <c r="N95" s="86" t="s">
        <v>53</v>
      </c>
      <c r="O95" s="86" t="s">
        <v>54</v>
      </c>
      <c r="P95" s="87" t="s">
        <v>78</v>
      </c>
      <c r="Q95" s="89">
        <v>309000000</v>
      </c>
      <c r="R95" s="89">
        <v>0</v>
      </c>
      <c r="S95" s="89">
        <v>0</v>
      </c>
      <c r="T95" s="89">
        <v>309000000</v>
      </c>
      <c r="U95" s="89">
        <v>0</v>
      </c>
      <c r="V95" s="89">
        <v>0</v>
      </c>
      <c r="W95" s="89">
        <v>309000000</v>
      </c>
      <c r="X95" s="89">
        <v>0</v>
      </c>
      <c r="Y95" s="89">
        <v>0</v>
      </c>
      <c r="Z95" s="89">
        <v>0</v>
      </c>
      <c r="AA95" s="89">
        <v>0</v>
      </c>
      <c r="AB95" s="79"/>
    </row>
    <row r="96" spans="1:28" s="66" customFormat="1" ht="45" x14ac:dyDescent="0.2">
      <c r="A96" s="86" t="s">
        <v>201</v>
      </c>
      <c r="B96" s="87" t="s">
        <v>202</v>
      </c>
      <c r="C96" s="88" t="s">
        <v>206</v>
      </c>
      <c r="D96" s="86" t="s">
        <v>80</v>
      </c>
      <c r="E96" s="86" t="s">
        <v>207</v>
      </c>
      <c r="F96" s="86" t="s">
        <v>82</v>
      </c>
      <c r="G96" s="86" t="s">
        <v>83</v>
      </c>
      <c r="H96" s="86" t="s">
        <v>208</v>
      </c>
      <c r="I96" s="86"/>
      <c r="J96" s="86"/>
      <c r="K96" s="86"/>
      <c r="L96" s="86"/>
      <c r="M96" s="86" t="s">
        <v>37</v>
      </c>
      <c r="N96" s="86" t="s">
        <v>38</v>
      </c>
      <c r="O96" s="86" t="s">
        <v>39</v>
      </c>
      <c r="P96" s="87" t="s">
        <v>209</v>
      </c>
      <c r="Q96" s="89">
        <v>5958976410</v>
      </c>
      <c r="R96" s="89">
        <v>0</v>
      </c>
      <c r="S96" s="89">
        <v>0</v>
      </c>
      <c r="T96" s="89">
        <v>5958976410</v>
      </c>
      <c r="U96" s="89">
        <v>0</v>
      </c>
      <c r="V96" s="89">
        <v>3346916622</v>
      </c>
      <c r="W96" s="89">
        <v>2612059788</v>
      </c>
      <c r="X96" s="89">
        <v>2908566622</v>
      </c>
      <c r="Y96" s="89">
        <v>826942336</v>
      </c>
      <c r="Z96" s="89">
        <v>826942336</v>
      </c>
      <c r="AA96" s="89">
        <v>826942336</v>
      </c>
      <c r="AB96" s="71"/>
    </row>
    <row r="97" spans="1:28" s="66" customFormat="1" ht="45" x14ac:dyDescent="0.2">
      <c r="A97" s="86" t="s">
        <v>201</v>
      </c>
      <c r="B97" s="87" t="s">
        <v>202</v>
      </c>
      <c r="C97" s="88" t="s">
        <v>245</v>
      </c>
      <c r="D97" s="86" t="s">
        <v>80</v>
      </c>
      <c r="E97" s="86" t="s">
        <v>207</v>
      </c>
      <c r="F97" s="86" t="s">
        <v>82</v>
      </c>
      <c r="G97" s="86" t="s">
        <v>111</v>
      </c>
      <c r="H97" s="86" t="s">
        <v>208</v>
      </c>
      <c r="I97" s="86"/>
      <c r="J97" s="86"/>
      <c r="K97" s="86"/>
      <c r="L97" s="86"/>
      <c r="M97" s="86" t="s">
        <v>37</v>
      </c>
      <c r="N97" s="86" t="s">
        <v>246</v>
      </c>
      <c r="O97" s="86" t="s">
        <v>39</v>
      </c>
      <c r="P97" s="87" t="s">
        <v>209</v>
      </c>
      <c r="Q97" s="89">
        <v>16307350590</v>
      </c>
      <c r="R97" s="89">
        <v>0</v>
      </c>
      <c r="S97" s="89">
        <v>0</v>
      </c>
      <c r="T97" s="89">
        <v>16307350590</v>
      </c>
      <c r="U97" s="89">
        <v>0</v>
      </c>
      <c r="V97" s="89">
        <v>0</v>
      </c>
      <c r="W97" s="89">
        <v>16307350590</v>
      </c>
      <c r="X97" s="89">
        <v>0</v>
      </c>
      <c r="Y97" s="89">
        <v>0</v>
      </c>
      <c r="Z97" s="89">
        <v>0</v>
      </c>
      <c r="AA97" s="89">
        <v>0</v>
      </c>
      <c r="AB97" s="71"/>
    </row>
    <row r="98" spans="1:28" s="66" customFormat="1" ht="33.75" x14ac:dyDescent="0.2">
      <c r="A98" s="86" t="s">
        <v>210</v>
      </c>
      <c r="B98" s="87" t="s">
        <v>211</v>
      </c>
      <c r="C98" s="88" t="s">
        <v>34</v>
      </c>
      <c r="D98" s="86" t="s">
        <v>35</v>
      </c>
      <c r="E98" s="86" t="s">
        <v>36</v>
      </c>
      <c r="F98" s="86" t="s">
        <v>36</v>
      </c>
      <c r="G98" s="86" t="s">
        <v>36</v>
      </c>
      <c r="H98" s="86"/>
      <c r="I98" s="86"/>
      <c r="J98" s="86"/>
      <c r="K98" s="86"/>
      <c r="L98" s="86"/>
      <c r="M98" s="86" t="s">
        <v>37</v>
      </c>
      <c r="N98" s="86" t="s">
        <v>38</v>
      </c>
      <c r="O98" s="86" t="s">
        <v>39</v>
      </c>
      <c r="P98" s="87" t="s">
        <v>40</v>
      </c>
      <c r="Q98" s="89">
        <v>28141000000</v>
      </c>
      <c r="R98" s="89">
        <v>0</v>
      </c>
      <c r="S98" s="89">
        <v>0</v>
      </c>
      <c r="T98" s="89">
        <v>28141000000</v>
      </c>
      <c r="U98" s="89">
        <v>0</v>
      </c>
      <c r="V98" s="89">
        <v>28139000000</v>
      </c>
      <c r="W98" s="89">
        <v>2000000</v>
      </c>
      <c r="X98" s="89">
        <v>7953003532</v>
      </c>
      <c r="Y98" s="89">
        <v>7953003532</v>
      </c>
      <c r="Z98" s="89">
        <v>7953003532</v>
      </c>
      <c r="AA98" s="89">
        <v>7953003532</v>
      </c>
      <c r="AB98" s="76"/>
    </row>
    <row r="99" spans="1:28" s="66" customFormat="1" ht="33.75" x14ac:dyDescent="0.2">
      <c r="A99" s="86" t="s">
        <v>210</v>
      </c>
      <c r="B99" s="87" t="s">
        <v>211</v>
      </c>
      <c r="C99" s="88" t="s">
        <v>41</v>
      </c>
      <c r="D99" s="86" t="s">
        <v>35</v>
      </c>
      <c r="E99" s="86" t="s">
        <v>36</v>
      </c>
      <c r="F99" s="86" t="s">
        <v>36</v>
      </c>
      <c r="G99" s="86" t="s">
        <v>42</v>
      </c>
      <c r="H99" s="86"/>
      <c r="I99" s="86"/>
      <c r="J99" s="86"/>
      <c r="K99" s="86"/>
      <c r="L99" s="86"/>
      <c r="M99" s="86" t="s">
        <v>37</v>
      </c>
      <c r="N99" s="86" t="s">
        <v>38</v>
      </c>
      <c r="O99" s="86" t="s">
        <v>39</v>
      </c>
      <c r="P99" s="87" t="s">
        <v>43</v>
      </c>
      <c r="Q99" s="89">
        <v>11614000000</v>
      </c>
      <c r="R99" s="89">
        <v>0</v>
      </c>
      <c r="S99" s="89">
        <v>0</v>
      </c>
      <c r="T99" s="89">
        <v>11614000000</v>
      </c>
      <c r="U99" s="89">
        <v>0</v>
      </c>
      <c r="V99" s="89">
        <v>11614000000</v>
      </c>
      <c r="W99" s="89">
        <v>0</v>
      </c>
      <c r="X99" s="89">
        <v>3249402322</v>
      </c>
      <c r="Y99" s="89">
        <v>3249402322</v>
      </c>
      <c r="Z99" s="89">
        <v>3249402322</v>
      </c>
      <c r="AA99" s="89">
        <v>3249402322</v>
      </c>
      <c r="AB99" s="76"/>
    </row>
    <row r="100" spans="1:28" s="66" customFormat="1" ht="33.75" x14ac:dyDescent="0.2">
      <c r="A100" s="86" t="s">
        <v>210</v>
      </c>
      <c r="B100" s="87" t="s">
        <v>211</v>
      </c>
      <c r="C100" s="88" t="s">
        <v>44</v>
      </c>
      <c r="D100" s="86" t="s">
        <v>35</v>
      </c>
      <c r="E100" s="86" t="s">
        <v>36</v>
      </c>
      <c r="F100" s="86" t="s">
        <v>36</v>
      </c>
      <c r="G100" s="86" t="s">
        <v>45</v>
      </c>
      <c r="H100" s="86"/>
      <c r="I100" s="86"/>
      <c r="J100" s="86"/>
      <c r="K100" s="86"/>
      <c r="L100" s="86"/>
      <c r="M100" s="86" t="s">
        <v>37</v>
      </c>
      <c r="N100" s="86" t="s">
        <v>38</v>
      </c>
      <c r="O100" s="86" t="s">
        <v>39</v>
      </c>
      <c r="P100" s="87" t="s">
        <v>46</v>
      </c>
      <c r="Q100" s="89">
        <v>3401000000</v>
      </c>
      <c r="R100" s="89">
        <v>0</v>
      </c>
      <c r="S100" s="89">
        <v>0</v>
      </c>
      <c r="T100" s="89">
        <v>3401000000</v>
      </c>
      <c r="U100" s="89">
        <v>0</v>
      </c>
      <c r="V100" s="89">
        <v>3401000000</v>
      </c>
      <c r="W100" s="89">
        <v>0</v>
      </c>
      <c r="X100" s="89">
        <v>933497691</v>
      </c>
      <c r="Y100" s="89">
        <v>933497691</v>
      </c>
      <c r="Z100" s="89">
        <v>933497691</v>
      </c>
      <c r="AA100" s="89">
        <v>933497691</v>
      </c>
      <c r="AB100" s="76"/>
    </row>
    <row r="101" spans="1:28" s="66" customFormat="1" ht="33.75" x14ac:dyDescent="0.2">
      <c r="A101" s="86" t="s">
        <v>210</v>
      </c>
      <c r="B101" s="87" t="s">
        <v>211</v>
      </c>
      <c r="C101" s="88" t="s">
        <v>51</v>
      </c>
      <c r="D101" s="86" t="s">
        <v>35</v>
      </c>
      <c r="E101" s="86" t="s">
        <v>42</v>
      </c>
      <c r="F101" s="86"/>
      <c r="G101" s="86"/>
      <c r="H101" s="86"/>
      <c r="I101" s="86"/>
      <c r="J101" s="86"/>
      <c r="K101" s="86"/>
      <c r="L101" s="86"/>
      <c r="M101" s="86" t="s">
        <v>37</v>
      </c>
      <c r="N101" s="86" t="s">
        <v>38</v>
      </c>
      <c r="O101" s="86" t="s">
        <v>39</v>
      </c>
      <c r="P101" s="87" t="s">
        <v>52</v>
      </c>
      <c r="Q101" s="89">
        <v>127526800000</v>
      </c>
      <c r="R101" s="89">
        <v>0</v>
      </c>
      <c r="S101" s="89">
        <v>0</v>
      </c>
      <c r="T101" s="89">
        <v>127526800000</v>
      </c>
      <c r="U101" s="89">
        <v>0</v>
      </c>
      <c r="V101" s="89">
        <v>87588893802.729996</v>
      </c>
      <c r="W101" s="89">
        <v>39937906197.269997</v>
      </c>
      <c r="X101" s="89">
        <v>67576870083.690002</v>
      </c>
      <c r="Y101" s="89">
        <v>34214866022.950001</v>
      </c>
      <c r="Z101" s="89">
        <v>34207481022.950001</v>
      </c>
      <c r="AA101" s="89">
        <v>34207481022.950001</v>
      </c>
      <c r="AB101" s="77"/>
    </row>
    <row r="102" spans="1:28" s="66" customFormat="1" ht="45" x14ac:dyDescent="0.2">
      <c r="A102" s="86" t="s">
        <v>210</v>
      </c>
      <c r="B102" s="87" t="s">
        <v>211</v>
      </c>
      <c r="C102" s="88" t="s">
        <v>212</v>
      </c>
      <c r="D102" s="86" t="s">
        <v>35</v>
      </c>
      <c r="E102" s="86" t="s">
        <v>45</v>
      </c>
      <c r="F102" s="86" t="s">
        <v>48</v>
      </c>
      <c r="G102" s="86" t="s">
        <v>36</v>
      </c>
      <c r="H102" s="86" t="s">
        <v>213</v>
      </c>
      <c r="I102" s="86"/>
      <c r="J102" s="86"/>
      <c r="K102" s="86"/>
      <c r="L102" s="86"/>
      <c r="M102" s="86" t="s">
        <v>37</v>
      </c>
      <c r="N102" s="86" t="s">
        <v>38</v>
      </c>
      <c r="O102" s="86" t="s">
        <v>39</v>
      </c>
      <c r="P102" s="87" t="s">
        <v>214</v>
      </c>
      <c r="Q102" s="89">
        <v>426989000000</v>
      </c>
      <c r="R102" s="89">
        <v>0</v>
      </c>
      <c r="S102" s="89">
        <v>0</v>
      </c>
      <c r="T102" s="89">
        <v>426989000000</v>
      </c>
      <c r="U102" s="89">
        <v>0</v>
      </c>
      <c r="V102" s="89">
        <v>268972953650.66</v>
      </c>
      <c r="W102" s="89">
        <v>158016046349.34</v>
      </c>
      <c r="X102" s="89">
        <v>268972953650.66</v>
      </c>
      <c r="Y102" s="89">
        <v>194386049221.89999</v>
      </c>
      <c r="Z102" s="89">
        <v>194386049221.89999</v>
      </c>
      <c r="AA102" s="89">
        <v>194386049221.89999</v>
      </c>
      <c r="AB102" s="78"/>
    </row>
    <row r="103" spans="1:28" s="66" customFormat="1" ht="33.75" x14ac:dyDescent="0.2">
      <c r="A103" s="86" t="s">
        <v>210</v>
      </c>
      <c r="B103" s="87" t="s">
        <v>211</v>
      </c>
      <c r="C103" s="88" t="s">
        <v>215</v>
      </c>
      <c r="D103" s="86" t="s">
        <v>35</v>
      </c>
      <c r="E103" s="86" t="s">
        <v>45</v>
      </c>
      <c r="F103" s="86" t="s">
        <v>48</v>
      </c>
      <c r="G103" s="86" t="s">
        <v>36</v>
      </c>
      <c r="H103" s="86" t="s">
        <v>216</v>
      </c>
      <c r="I103" s="86"/>
      <c r="J103" s="86"/>
      <c r="K103" s="86"/>
      <c r="L103" s="86"/>
      <c r="M103" s="86" t="s">
        <v>37</v>
      </c>
      <c r="N103" s="86" t="s">
        <v>38</v>
      </c>
      <c r="O103" s="86" t="s">
        <v>39</v>
      </c>
      <c r="P103" s="87" t="s">
        <v>217</v>
      </c>
      <c r="Q103" s="89">
        <v>1023012276293</v>
      </c>
      <c r="R103" s="89">
        <v>0</v>
      </c>
      <c r="S103" s="89">
        <v>0</v>
      </c>
      <c r="T103" s="89">
        <v>1023012276293</v>
      </c>
      <c r="U103" s="89">
        <v>0</v>
      </c>
      <c r="V103" s="89">
        <v>787021144662</v>
      </c>
      <c r="W103" s="89">
        <v>235991131631</v>
      </c>
      <c r="X103" s="89">
        <v>785438520898</v>
      </c>
      <c r="Y103" s="89">
        <v>203900373466.47</v>
      </c>
      <c r="Z103" s="89">
        <v>203900373466.47</v>
      </c>
      <c r="AA103" s="89">
        <v>203900373466.47</v>
      </c>
      <c r="AB103" s="78"/>
    </row>
    <row r="104" spans="1:28" s="66" customFormat="1" ht="33.75" x14ac:dyDescent="0.2">
      <c r="A104" s="86" t="s">
        <v>210</v>
      </c>
      <c r="B104" s="87" t="s">
        <v>211</v>
      </c>
      <c r="C104" s="88" t="s">
        <v>70</v>
      </c>
      <c r="D104" s="86" t="s">
        <v>35</v>
      </c>
      <c r="E104" s="86" t="s">
        <v>45</v>
      </c>
      <c r="F104" s="86" t="s">
        <v>48</v>
      </c>
      <c r="G104" s="86" t="s">
        <v>42</v>
      </c>
      <c r="H104" s="86" t="s">
        <v>68</v>
      </c>
      <c r="I104" s="86"/>
      <c r="J104" s="86"/>
      <c r="K104" s="86"/>
      <c r="L104" s="86"/>
      <c r="M104" s="86" t="s">
        <v>37</v>
      </c>
      <c r="N104" s="86" t="s">
        <v>38</v>
      </c>
      <c r="O104" s="86" t="s">
        <v>39</v>
      </c>
      <c r="P104" s="87" t="s">
        <v>71</v>
      </c>
      <c r="Q104" s="89">
        <v>167000000</v>
      </c>
      <c r="R104" s="89">
        <v>0</v>
      </c>
      <c r="S104" s="89">
        <v>0</v>
      </c>
      <c r="T104" s="89">
        <v>167000000</v>
      </c>
      <c r="U104" s="89">
        <v>0</v>
      </c>
      <c r="V104" s="89">
        <v>167000000</v>
      </c>
      <c r="W104" s="89">
        <v>0</v>
      </c>
      <c r="X104" s="89">
        <v>105346649</v>
      </c>
      <c r="Y104" s="89">
        <v>75375490</v>
      </c>
      <c r="Z104" s="89">
        <v>75375490</v>
      </c>
      <c r="AA104" s="89">
        <v>75375490</v>
      </c>
      <c r="AB104" s="78"/>
    </row>
    <row r="105" spans="1:28" s="66" customFormat="1" ht="33.75" x14ac:dyDescent="0.2">
      <c r="A105" s="86" t="s">
        <v>210</v>
      </c>
      <c r="B105" s="87" t="s">
        <v>211</v>
      </c>
      <c r="C105" s="88" t="s">
        <v>72</v>
      </c>
      <c r="D105" s="86" t="s">
        <v>35</v>
      </c>
      <c r="E105" s="86" t="s">
        <v>45</v>
      </c>
      <c r="F105" s="86" t="s">
        <v>38</v>
      </c>
      <c r="G105" s="86"/>
      <c r="H105" s="86"/>
      <c r="I105" s="86"/>
      <c r="J105" s="86"/>
      <c r="K105" s="86"/>
      <c r="L105" s="86"/>
      <c r="M105" s="86" t="s">
        <v>37</v>
      </c>
      <c r="N105" s="86" t="s">
        <v>38</v>
      </c>
      <c r="O105" s="86" t="s">
        <v>39</v>
      </c>
      <c r="P105" s="87" t="s">
        <v>73</v>
      </c>
      <c r="Q105" s="89">
        <v>6000000000</v>
      </c>
      <c r="R105" s="89">
        <v>0</v>
      </c>
      <c r="S105" s="89">
        <v>0</v>
      </c>
      <c r="T105" s="89">
        <v>6000000000</v>
      </c>
      <c r="U105" s="89">
        <v>0</v>
      </c>
      <c r="V105" s="89">
        <v>2759310813.02</v>
      </c>
      <c r="W105" s="89">
        <v>3240689186.98</v>
      </c>
      <c r="X105" s="89">
        <v>2759310813.02</v>
      </c>
      <c r="Y105" s="89">
        <v>2759310813.02</v>
      </c>
      <c r="Z105" s="89">
        <v>2759310813.02</v>
      </c>
      <c r="AA105" s="89">
        <v>2759310813.02</v>
      </c>
      <c r="AB105" s="78"/>
    </row>
    <row r="106" spans="1:28" s="66" customFormat="1" ht="33.75" x14ac:dyDescent="0.2">
      <c r="A106" s="86" t="s">
        <v>210</v>
      </c>
      <c r="B106" s="87" t="s">
        <v>211</v>
      </c>
      <c r="C106" s="88" t="s">
        <v>74</v>
      </c>
      <c r="D106" s="86" t="s">
        <v>35</v>
      </c>
      <c r="E106" s="86" t="s">
        <v>75</v>
      </c>
      <c r="F106" s="86" t="s">
        <v>36</v>
      </c>
      <c r="G106" s="86"/>
      <c r="H106" s="86"/>
      <c r="I106" s="86"/>
      <c r="J106" s="86"/>
      <c r="K106" s="86"/>
      <c r="L106" s="86"/>
      <c r="M106" s="86" t="s">
        <v>37</v>
      </c>
      <c r="N106" s="86" t="s">
        <v>38</v>
      </c>
      <c r="O106" s="86" t="s">
        <v>39</v>
      </c>
      <c r="P106" s="87" t="s">
        <v>76</v>
      </c>
      <c r="Q106" s="89">
        <v>3000000</v>
      </c>
      <c r="R106" s="89">
        <v>0</v>
      </c>
      <c r="S106" s="89">
        <v>0</v>
      </c>
      <c r="T106" s="89">
        <v>3000000</v>
      </c>
      <c r="U106" s="89">
        <v>0</v>
      </c>
      <c r="V106" s="89">
        <v>0</v>
      </c>
      <c r="W106" s="89">
        <v>3000000</v>
      </c>
      <c r="X106" s="89">
        <v>0</v>
      </c>
      <c r="Y106" s="89">
        <v>0</v>
      </c>
      <c r="Z106" s="89">
        <v>0</v>
      </c>
      <c r="AA106" s="89">
        <v>0</v>
      </c>
      <c r="AB106" s="79"/>
    </row>
    <row r="107" spans="1:28" s="66" customFormat="1" ht="33.75" x14ac:dyDescent="0.2">
      <c r="A107" s="86" t="s">
        <v>210</v>
      </c>
      <c r="B107" s="87" t="s">
        <v>211</v>
      </c>
      <c r="C107" s="88" t="s">
        <v>77</v>
      </c>
      <c r="D107" s="86" t="s">
        <v>35</v>
      </c>
      <c r="E107" s="86" t="s">
        <v>75</v>
      </c>
      <c r="F107" s="86" t="s">
        <v>48</v>
      </c>
      <c r="G107" s="86" t="s">
        <v>36</v>
      </c>
      <c r="H107" s="86"/>
      <c r="I107" s="86"/>
      <c r="J107" s="86"/>
      <c r="K107" s="86"/>
      <c r="L107" s="86"/>
      <c r="M107" s="86" t="s">
        <v>37</v>
      </c>
      <c r="N107" s="86" t="s">
        <v>53</v>
      </c>
      <c r="O107" s="86" t="s">
        <v>54</v>
      </c>
      <c r="P107" s="87" t="s">
        <v>78</v>
      </c>
      <c r="Q107" s="89">
        <v>3699000000</v>
      </c>
      <c r="R107" s="89">
        <v>0</v>
      </c>
      <c r="S107" s="89">
        <v>0</v>
      </c>
      <c r="T107" s="89">
        <v>3699000000</v>
      </c>
      <c r="U107" s="89">
        <v>0</v>
      </c>
      <c r="V107" s="89">
        <v>0</v>
      </c>
      <c r="W107" s="89">
        <v>3699000000</v>
      </c>
      <c r="X107" s="89">
        <v>0</v>
      </c>
      <c r="Y107" s="89">
        <v>0</v>
      </c>
      <c r="Z107" s="89">
        <v>0</v>
      </c>
      <c r="AA107" s="89">
        <v>0</v>
      </c>
      <c r="AB107" s="79"/>
    </row>
    <row r="108" spans="1:28" s="66" customFormat="1" ht="33.75" x14ac:dyDescent="0.2">
      <c r="A108" s="86" t="s">
        <v>210</v>
      </c>
      <c r="B108" s="87" t="s">
        <v>211</v>
      </c>
      <c r="C108" s="88" t="s">
        <v>158</v>
      </c>
      <c r="D108" s="86" t="s">
        <v>35</v>
      </c>
      <c r="E108" s="86" t="s">
        <v>75</v>
      </c>
      <c r="F108" s="86" t="s">
        <v>159</v>
      </c>
      <c r="G108" s="86"/>
      <c r="H108" s="86"/>
      <c r="I108" s="86"/>
      <c r="J108" s="86"/>
      <c r="K108" s="86"/>
      <c r="L108" s="86"/>
      <c r="M108" s="86" t="s">
        <v>37</v>
      </c>
      <c r="N108" s="86" t="s">
        <v>38</v>
      </c>
      <c r="O108" s="86" t="s">
        <v>39</v>
      </c>
      <c r="P108" s="87" t="s">
        <v>160</v>
      </c>
      <c r="Q108" s="89">
        <v>1601000000</v>
      </c>
      <c r="R108" s="89">
        <v>0</v>
      </c>
      <c r="S108" s="89">
        <v>0</v>
      </c>
      <c r="T108" s="89">
        <v>1601000000</v>
      </c>
      <c r="U108" s="89">
        <v>0</v>
      </c>
      <c r="V108" s="89">
        <v>0</v>
      </c>
      <c r="W108" s="89">
        <v>1601000000</v>
      </c>
      <c r="X108" s="89">
        <v>0</v>
      </c>
      <c r="Y108" s="89">
        <v>0</v>
      </c>
      <c r="Z108" s="89">
        <v>0</v>
      </c>
      <c r="AA108" s="89">
        <v>0</v>
      </c>
      <c r="AB108" s="79"/>
    </row>
    <row r="109" spans="1:28" s="66" customFormat="1" ht="56.25" x14ac:dyDescent="0.2">
      <c r="A109" s="86" t="s">
        <v>210</v>
      </c>
      <c r="B109" s="87" t="s">
        <v>211</v>
      </c>
      <c r="C109" s="88" t="s">
        <v>218</v>
      </c>
      <c r="D109" s="86" t="s">
        <v>80</v>
      </c>
      <c r="E109" s="86" t="s">
        <v>194</v>
      </c>
      <c r="F109" s="86" t="s">
        <v>82</v>
      </c>
      <c r="G109" s="86" t="s">
        <v>115</v>
      </c>
      <c r="H109" s="86" t="s">
        <v>133</v>
      </c>
      <c r="I109" s="86"/>
      <c r="J109" s="86"/>
      <c r="K109" s="86"/>
      <c r="L109" s="86"/>
      <c r="M109" s="86" t="s">
        <v>37</v>
      </c>
      <c r="N109" s="86" t="s">
        <v>55</v>
      </c>
      <c r="O109" s="86" t="s">
        <v>39</v>
      </c>
      <c r="P109" s="87" t="s">
        <v>134</v>
      </c>
      <c r="Q109" s="89">
        <v>220164056197</v>
      </c>
      <c r="R109" s="89">
        <v>0</v>
      </c>
      <c r="S109" s="89">
        <v>0</v>
      </c>
      <c r="T109" s="89">
        <v>220164056197</v>
      </c>
      <c r="U109" s="89">
        <v>0</v>
      </c>
      <c r="V109" s="89">
        <v>206029297432.66</v>
      </c>
      <c r="W109" s="89">
        <v>14134758764.34</v>
      </c>
      <c r="X109" s="89">
        <v>201208754174.82001</v>
      </c>
      <c r="Y109" s="89">
        <v>43682477170.510002</v>
      </c>
      <c r="Z109" s="89">
        <v>43682477170.510002</v>
      </c>
      <c r="AA109" s="89">
        <v>43682477170.510002</v>
      </c>
      <c r="AB109" s="73"/>
    </row>
    <row r="110" spans="1:28" s="66" customFormat="1" ht="56.25" x14ac:dyDescent="0.2">
      <c r="A110" s="86" t="s">
        <v>210</v>
      </c>
      <c r="B110" s="87" t="s">
        <v>211</v>
      </c>
      <c r="C110" s="88" t="s">
        <v>219</v>
      </c>
      <c r="D110" s="86" t="s">
        <v>80</v>
      </c>
      <c r="E110" s="86" t="s">
        <v>194</v>
      </c>
      <c r="F110" s="86" t="s">
        <v>82</v>
      </c>
      <c r="G110" s="86" t="s">
        <v>200</v>
      </c>
      <c r="H110" s="86" t="s">
        <v>133</v>
      </c>
      <c r="I110" s="86"/>
      <c r="J110" s="86"/>
      <c r="K110" s="86"/>
      <c r="L110" s="86"/>
      <c r="M110" s="86" t="s">
        <v>37</v>
      </c>
      <c r="N110" s="86" t="s">
        <v>55</v>
      </c>
      <c r="O110" s="86" t="s">
        <v>39</v>
      </c>
      <c r="P110" s="87" t="s">
        <v>134</v>
      </c>
      <c r="Q110" s="89">
        <v>131825127545</v>
      </c>
      <c r="R110" s="89">
        <v>0</v>
      </c>
      <c r="S110" s="89">
        <v>0</v>
      </c>
      <c r="T110" s="89">
        <v>131825127545</v>
      </c>
      <c r="U110" s="89">
        <v>0</v>
      </c>
      <c r="V110" s="89">
        <v>68548491616.57</v>
      </c>
      <c r="W110" s="89">
        <v>63276635928.43</v>
      </c>
      <c r="X110" s="89">
        <v>33873839351.330002</v>
      </c>
      <c r="Y110" s="89">
        <v>30744500160.48</v>
      </c>
      <c r="Z110" s="89">
        <v>30744500160.48</v>
      </c>
      <c r="AA110" s="89">
        <v>30744500160.48</v>
      </c>
      <c r="AB110" s="73"/>
    </row>
    <row r="111" spans="1:28" s="66" customFormat="1" ht="56.25" x14ac:dyDescent="0.2">
      <c r="A111" s="86" t="s">
        <v>210</v>
      </c>
      <c r="B111" s="87" t="s">
        <v>211</v>
      </c>
      <c r="C111" s="88" t="s">
        <v>220</v>
      </c>
      <c r="D111" s="86" t="s">
        <v>80</v>
      </c>
      <c r="E111" s="86" t="s">
        <v>194</v>
      </c>
      <c r="F111" s="86" t="s">
        <v>82</v>
      </c>
      <c r="G111" s="86" t="s">
        <v>38</v>
      </c>
      <c r="H111" s="86" t="s">
        <v>133</v>
      </c>
      <c r="I111" s="86"/>
      <c r="J111" s="86"/>
      <c r="K111" s="86"/>
      <c r="L111" s="86"/>
      <c r="M111" s="86" t="s">
        <v>37</v>
      </c>
      <c r="N111" s="86" t="s">
        <v>55</v>
      </c>
      <c r="O111" s="86" t="s">
        <v>39</v>
      </c>
      <c r="P111" s="87" t="s">
        <v>134</v>
      </c>
      <c r="Q111" s="89">
        <v>25992409633</v>
      </c>
      <c r="R111" s="89">
        <v>0</v>
      </c>
      <c r="S111" s="89">
        <v>0</v>
      </c>
      <c r="T111" s="89">
        <v>25992409633</v>
      </c>
      <c r="U111" s="89">
        <v>0</v>
      </c>
      <c r="V111" s="89">
        <v>64800000</v>
      </c>
      <c r="W111" s="89">
        <v>25927609633</v>
      </c>
      <c r="X111" s="89">
        <v>64800000</v>
      </c>
      <c r="Y111" s="89">
        <v>30633333</v>
      </c>
      <c r="Z111" s="89">
        <v>30633333</v>
      </c>
      <c r="AA111" s="89">
        <v>30633333</v>
      </c>
      <c r="AB111" s="73"/>
    </row>
    <row r="112" spans="1:28" s="66" customFormat="1" ht="56.25" x14ac:dyDescent="0.2">
      <c r="A112" s="86" t="s">
        <v>210</v>
      </c>
      <c r="B112" s="87" t="s">
        <v>211</v>
      </c>
      <c r="C112" s="88" t="s">
        <v>247</v>
      </c>
      <c r="D112" s="86" t="s">
        <v>80</v>
      </c>
      <c r="E112" s="86" t="s">
        <v>194</v>
      </c>
      <c r="F112" s="86" t="s">
        <v>82</v>
      </c>
      <c r="G112" s="86" t="s">
        <v>53</v>
      </c>
      <c r="H112" s="86" t="s">
        <v>133</v>
      </c>
      <c r="I112" s="86"/>
      <c r="J112" s="86"/>
      <c r="K112" s="86"/>
      <c r="L112" s="86"/>
      <c r="M112" s="86" t="s">
        <v>37</v>
      </c>
      <c r="N112" s="86" t="s">
        <v>55</v>
      </c>
      <c r="O112" s="86" t="s">
        <v>39</v>
      </c>
      <c r="P112" s="87" t="s">
        <v>134</v>
      </c>
      <c r="Q112" s="89">
        <v>39173100000</v>
      </c>
      <c r="R112" s="89">
        <v>0</v>
      </c>
      <c r="S112" s="89">
        <v>0</v>
      </c>
      <c r="T112" s="89">
        <v>39173100000</v>
      </c>
      <c r="U112" s="89">
        <v>0</v>
      </c>
      <c r="V112" s="89">
        <v>0</v>
      </c>
      <c r="W112" s="89">
        <v>39173100000</v>
      </c>
      <c r="X112" s="89">
        <v>0</v>
      </c>
      <c r="Y112" s="89">
        <v>0</v>
      </c>
      <c r="Z112" s="89">
        <v>0</v>
      </c>
      <c r="AA112" s="89">
        <v>0</v>
      </c>
      <c r="AB112" s="73"/>
    </row>
    <row r="113" spans="1:27" s="66" customFormat="1" ht="12" x14ac:dyDescent="0.2">
      <c r="A113" s="86" t="s">
        <v>1</v>
      </c>
      <c r="B113" s="87" t="s">
        <v>1</v>
      </c>
      <c r="C113" s="88" t="s">
        <v>1</v>
      </c>
      <c r="D113" s="86" t="s">
        <v>1</v>
      </c>
      <c r="E113" s="86" t="s">
        <v>1</v>
      </c>
      <c r="F113" s="86" t="s">
        <v>1</v>
      </c>
      <c r="G113" s="86" t="s">
        <v>1</v>
      </c>
      <c r="H113" s="86" t="s">
        <v>1</v>
      </c>
      <c r="I113" s="86" t="s">
        <v>1</v>
      </c>
      <c r="J113" s="86" t="s">
        <v>1</v>
      </c>
      <c r="K113" s="86" t="s">
        <v>1</v>
      </c>
      <c r="L113" s="86" t="s">
        <v>1</v>
      </c>
      <c r="M113" s="86" t="s">
        <v>1</v>
      </c>
      <c r="N113" s="86" t="s">
        <v>1</v>
      </c>
      <c r="O113" s="86" t="s">
        <v>1</v>
      </c>
      <c r="P113" s="87" t="s">
        <v>1</v>
      </c>
      <c r="Q113" s="89">
        <v>5502627465508</v>
      </c>
      <c r="R113" s="89">
        <v>148869065582</v>
      </c>
      <c r="S113" s="89">
        <v>0</v>
      </c>
      <c r="T113" s="89">
        <v>5651496531090</v>
      </c>
      <c r="U113" s="89">
        <v>26781000000</v>
      </c>
      <c r="V113" s="89">
        <v>3385610654923.2598</v>
      </c>
      <c r="W113" s="89">
        <v>2239104876166.7402</v>
      </c>
      <c r="X113" s="89">
        <v>2784004124734.7798</v>
      </c>
      <c r="Y113" s="89">
        <v>1570863657942.79</v>
      </c>
      <c r="Z113" s="89">
        <v>1556009840712.8</v>
      </c>
      <c r="AA113" s="89">
        <v>1550728076037.79</v>
      </c>
    </row>
    <row r="114" spans="1:27" s="66" customFormat="1" ht="12" x14ac:dyDescent="0.2">
      <c r="A114" s="86" t="s">
        <v>1</v>
      </c>
      <c r="B114" s="90" t="s">
        <v>1</v>
      </c>
      <c r="C114" s="88" t="s">
        <v>1</v>
      </c>
      <c r="D114" s="86" t="s">
        <v>1</v>
      </c>
      <c r="E114" s="86" t="s">
        <v>1</v>
      </c>
      <c r="F114" s="86" t="s">
        <v>1</v>
      </c>
      <c r="G114" s="86" t="s">
        <v>1</v>
      </c>
      <c r="H114" s="86" t="s">
        <v>1</v>
      </c>
      <c r="I114" s="86" t="s">
        <v>1</v>
      </c>
      <c r="J114" s="86" t="s">
        <v>1</v>
      </c>
      <c r="K114" s="86" t="s">
        <v>1</v>
      </c>
      <c r="L114" s="86" t="s">
        <v>1</v>
      </c>
      <c r="M114" s="86" t="s">
        <v>1</v>
      </c>
      <c r="N114" s="86" t="s">
        <v>1</v>
      </c>
      <c r="O114" s="86" t="s">
        <v>1</v>
      </c>
      <c r="P114" s="87" t="s">
        <v>1</v>
      </c>
      <c r="Q114" s="91" t="s">
        <v>1</v>
      </c>
      <c r="R114" s="91" t="s">
        <v>1</v>
      </c>
      <c r="S114" s="91" t="s">
        <v>1</v>
      </c>
      <c r="T114" s="91" t="s">
        <v>1</v>
      </c>
      <c r="U114" s="91" t="s">
        <v>1</v>
      </c>
      <c r="V114" s="91" t="s">
        <v>1</v>
      </c>
      <c r="W114" s="91" t="s">
        <v>1</v>
      </c>
      <c r="X114" s="91" t="s">
        <v>1</v>
      </c>
      <c r="Y114" s="91" t="s">
        <v>1</v>
      </c>
      <c r="Z114" s="91" t="s">
        <v>1</v>
      </c>
      <c r="AA114" s="91" t="s">
        <v>1</v>
      </c>
    </row>
    <row r="115" spans="1:27" s="66" customFormat="1" ht="12" x14ac:dyDescent="0.2">
      <c r="A115" s="92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3">
        <f>SUBTOTAL(9,Q5:Q112)</f>
        <v>5502627465508</v>
      </c>
      <c r="R115" s="92"/>
      <c r="S115" s="92"/>
      <c r="T115" s="93">
        <f>SUBTOTAL(9,T5:T112)</f>
        <v>5651496531090</v>
      </c>
      <c r="U115" s="92"/>
      <c r="V115" s="92"/>
      <c r="W115" s="92"/>
      <c r="X115" s="93">
        <f>SUBTOTAL(9,X5:X112)</f>
        <v>2784004124734.7803</v>
      </c>
      <c r="Y115" s="93">
        <f>SUBTOTAL(9,Y5:Y112)</f>
        <v>1570863657942.7898</v>
      </c>
      <c r="Z115" s="92"/>
      <c r="AA115" s="93">
        <f>SUBTOTAL(9,AA5:AA112)</f>
        <v>1550728076037.7898</v>
      </c>
    </row>
    <row r="116" spans="1:27" s="66" customFormat="1" ht="12" x14ac:dyDescent="0.2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</row>
    <row r="117" spans="1:27" s="66" customFormat="1" ht="12" x14ac:dyDescent="0.2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</row>
    <row r="118" spans="1:27" s="66" customFormat="1" ht="12" x14ac:dyDescent="0.2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</row>
    <row r="119" spans="1:27" s="66" customFormat="1" ht="12" x14ac:dyDescent="0.2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</row>
    <row r="120" spans="1:27" s="66" customFormat="1" ht="12" x14ac:dyDescent="0.2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</row>
    <row r="121" spans="1:27" s="66" customFormat="1" ht="12" x14ac:dyDescent="0.2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</row>
    <row r="122" spans="1:27" s="66" customFormat="1" ht="12" x14ac:dyDescent="0.2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</row>
    <row r="123" spans="1:27" s="66" customFormat="1" ht="12" x14ac:dyDescent="0.2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</row>
    <row r="124" spans="1:27" s="66" customFormat="1" ht="12" x14ac:dyDescent="0.2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</row>
    <row r="125" spans="1:27" s="66" customFormat="1" ht="12" x14ac:dyDescent="0.2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</row>
    <row r="126" spans="1:27" s="66" customFormat="1" ht="12" x14ac:dyDescent="0.2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</row>
    <row r="127" spans="1:27" s="66" customFormat="1" ht="12" x14ac:dyDescent="0.2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</row>
    <row r="128" spans="1:27" ht="15" customHeight="1" x14ac:dyDescent="0.25"/>
    <row r="129" ht="34.15" customHeight="1" x14ac:dyDescent="0.25"/>
    <row r="131" ht="33.950000000000003" customHeight="1" x14ac:dyDescent="0.25"/>
  </sheetData>
  <autoFilter ref="A4:AA128" xr:uid="{00000000-0009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S130"/>
  <sheetViews>
    <sheetView showGridLines="0" tabSelected="1" zoomScale="80" zoomScaleNormal="80" zoomScaleSheetLayoutView="84" workbookViewId="0">
      <selection activeCell="A123" sqref="A123:XFD123"/>
    </sheetView>
  </sheetViews>
  <sheetFormatPr baseColWidth="10" defaultColWidth="11.42578125" defaultRowHeight="15" x14ac:dyDescent="0.25"/>
  <cols>
    <col min="1" max="1" width="2.28515625" style="39" customWidth="1"/>
    <col min="2" max="2" width="44.140625" style="39" customWidth="1"/>
    <col min="3" max="3" width="33.42578125" style="39" customWidth="1"/>
    <col min="4" max="4" width="34.85546875" style="39" customWidth="1"/>
    <col min="5" max="5" width="15.7109375" style="39" customWidth="1"/>
    <col min="6" max="6" width="33.42578125" style="39" customWidth="1"/>
    <col min="7" max="7" width="15.7109375" style="39" customWidth="1"/>
    <col min="8" max="8" width="33.28515625" style="39" customWidth="1"/>
    <col min="9" max="9" width="15.7109375" style="39" customWidth="1"/>
    <col min="10" max="10" width="2.42578125" style="39" customWidth="1"/>
    <col min="11" max="12" width="11.42578125" style="39"/>
    <col min="13" max="13" width="23.7109375" style="39" customWidth="1"/>
    <col min="14" max="14" width="25.7109375" style="39" customWidth="1"/>
    <col min="15" max="15" width="10.140625" style="39" customWidth="1"/>
    <col min="16" max="16" width="23.140625" style="39" customWidth="1"/>
    <col min="17" max="17" width="11.42578125" style="39" customWidth="1"/>
    <col min="18" max="18" width="26.7109375" style="39" customWidth="1"/>
    <col min="19" max="19" width="17.28515625" style="39" customWidth="1"/>
    <col min="20" max="16384" width="11.42578125" style="39"/>
  </cols>
  <sheetData>
    <row r="6" spans="2:19" ht="22.5" x14ac:dyDescent="0.25">
      <c r="C6" s="94" t="s">
        <v>249</v>
      </c>
      <c r="D6" s="94"/>
      <c r="E6" s="94"/>
      <c r="F6" s="94"/>
      <c r="G6" s="94"/>
      <c r="H6" s="94"/>
      <c r="I6" s="94"/>
    </row>
    <row r="10" spans="2:19" s="40" customFormat="1" ht="27.75" customHeight="1" x14ac:dyDescent="0.25">
      <c r="B10" s="95" t="s">
        <v>221</v>
      </c>
      <c r="C10" s="95"/>
      <c r="D10" s="95"/>
      <c r="E10" s="95"/>
      <c r="F10" s="95"/>
      <c r="G10" s="95"/>
      <c r="H10" s="95"/>
      <c r="I10" s="95"/>
    </row>
    <row r="11" spans="2:19" ht="6" customHeight="1" x14ac:dyDescent="0.25">
      <c r="B11" s="41"/>
      <c r="C11" s="41"/>
      <c r="D11" s="41"/>
      <c r="E11" s="41"/>
      <c r="F11" s="41"/>
      <c r="G11" s="41"/>
      <c r="H11" s="41"/>
      <c r="I11" s="41"/>
    </row>
    <row r="12" spans="2:19" s="42" customFormat="1" ht="18" customHeight="1" x14ac:dyDescent="0.25">
      <c r="B12" s="7" t="s">
        <v>222</v>
      </c>
      <c r="C12" s="7" t="s">
        <v>223</v>
      </c>
      <c r="D12" s="7" t="s">
        <v>224</v>
      </c>
      <c r="E12" s="7" t="s">
        <v>225</v>
      </c>
      <c r="F12" s="7" t="s">
        <v>226</v>
      </c>
      <c r="G12" s="7" t="s">
        <v>225</v>
      </c>
      <c r="H12" s="7" t="s">
        <v>227</v>
      </c>
      <c r="I12" s="7" t="s">
        <v>225</v>
      </c>
      <c r="M12" s="6"/>
      <c r="N12" s="6"/>
      <c r="O12" s="6"/>
      <c r="P12" s="6"/>
      <c r="Q12" s="6"/>
      <c r="R12" s="6"/>
      <c r="S12" s="6"/>
    </row>
    <row r="13" spans="2:19" ht="6" customHeight="1" x14ac:dyDescent="0.25">
      <c r="B13" s="43"/>
      <c r="C13" s="43"/>
      <c r="D13" s="43"/>
      <c r="E13" s="43"/>
      <c r="F13" s="43"/>
      <c r="G13" s="43"/>
      <c r="H13" s="43"/>
      <c r="I13" s="43"/>
    </row>
    <row r="14" spans="2:19" s="45" customFormat="1" ht="18" x14ac:dyDescent="0.25">
      <c r="B14" s="44" t="s">
        <v>228</v>
      </c>
      <c r="C14" s="24">
        <f>+C15+C16+C17+C18+C19</f>
        <v>4946192901881</v>
      </c>
      <c r="D14" s="24">
        <f>+D15+D16+D17+D18+D19</f>
        <v>2452616132600.3604</v>
      </c>
      <c r="E14" s="25">
        <f>+D14/C14</f>
        <v>0.49585937735417657</v>
      </c>
      <c r="F14" s="24">
        <f>+F15+F16+F17+F18+F19</f>
        <v>1464284963832.8101</v>
      </c>
      <c r="G14" s="25">
        <f>+F14/C14</f>
        <v>0.29604283392909192</v>
      </c>
      <c r="H14" s="24">
        <f>+H15+H16+H17+H18+H19</f>
        <v>1444493463584.8101</v>
      </c>
      <c r="I14" s="25">
        <f>+H14/C14</f>
        <v>0.29204147356151033</v>
      </c>
      <c r="M14" s="46"/>
      <c r="N14" s="46"/>
      <c r="O14" s="39"/>
      <c r="P14" s="46"/>
      <c r="Q14" s="39"/>
      <c r="R14" s="46"/>
      <c r="S14" s="39"/>
    </row>
    <row r="15" spans="2:19" ht="22.5" customHeight="1" x14ac:dyDescent="0.25">
      <c r="B15" s="8" t="s">
        <v>229</v>
      </c>
      <c r="C15" s="26">
        <f>+C37+C60+C82+C104+C124</f>
        <v>2274191876000</v>
      </c>
      <c r="D15" s="27">
        <f t="shared" ref="C15:D17" si="0">+D37+D60+D82+D104+D124</f>
        <v>770086364926.68994</v>
      </c>
      <c r="E15" s="22">
        <f>+D15/C15</f>
        <v>0.33861978536356796</v>
      </c>
      <c r="F15" s="27">
        <f>+F37+F60+F82+F104+F124</f>
        <v>767741915816.42993</v>
      </c>
      <c r="G15" s="22">
        <f t="shared" ref="G15:G19" si="1">+F15/C15</f>
        <v>0.33758889208890569</v>
      </c>
      <c r="H15" s="27">
        <f>+H37+H60+H82+H104+H124</f>
        <v>758748159755.91992</v>
      </c>
      <c r="I15" s="23">
        <f t="shared" ref="I15:I19" si="2">+H15/C15</f>
        <v>0.33363418793424621</v>
      </c>
      <c r="M15" s="46"/>
      <c r="N15" s="46"/>
      <c r="P15" s="46"/>
      <c r="R15" s="46"/>
    </row>
    <row r="16" spans="2:19" ht="22.5" customHeight="1" x14ac:dyDescent="0.25">
      <c r="B16" s="9" t="s">
        <v>230</v>
      </c>
      <c r="C16" s="11">
        <f t="shared" si="0"/>
        <v>731860504898</v>
      </c>
      <c r="D16" s="12">
        <f t="shared" si="0"/>
        <v>387800995097.15002</v>
      </c>
      <c r="E16" s="17">
        <f t="shared" ref="E16:E17" si="3">+D16/C16</f>
        <v>0.52988375858757153</v>
      </c>
      <c r="F16" s="12">
        <f>+F38+F61+F83+F105+F125</f>
        <v>165577404513.63</v>
      </c>
      <c r="G16" s="17">
        <f t="shared" si="1"/>
        <v>0.22624175427625606</v>
      </c>
      <c r="H16" s="12">
        <f>+H38+H61+H83+H105+H125</f>
        <v>164969064984.13</v>
      </c>
      <c r="I16" s="19">
        <f>+H16/C16</f>
        <v>0.22541053094144201</v>
      </c>
      <c r="M16" s="46"/>
      <c r="N16" s="46"/>
      <c r="P16" s="46"/>
      <c r="R16" s="46"/>
    </row>
    <row r="17" spans="2:19" ht="22.5" customHeight="1" x14ac:dyDescent="0.25">
      <c r="B17" s="9" t="s">
        <v>231</v>
      </c>
      <c r="C17" s="11">
        <f t="shared" si="0"/>
        <v>1798157575098</v>
      </c>
      <c r="D17" s="12">
        <f t="shared" si="0"/>
        <v>1204712866362.3601</v>
      </c>
      <c r="E17" s="17">
        <f t="shared" si="3"/>
        <v>0.66997068724452746</v>
      </c>
      <c r="F17" s="12">
        <f>+F39+F62+F84+F106+F126</f>
        <v>481759029370.22003</v>
      </c>
      <c r="G17" s="17">
        <f t="shared" si="1"/>
        <v>0.26791813801077141</v>
      </c>
      <c r="H17" s="12">
        <f>+H39+H62+H84+H106+H126</f>
        <v>479815794099.22003</v>
      </c>
      <c r="I17" s="19">
        <f t="shared" si="2"/>
        <v>0.26683745670791392</v>
      </c>
      <c r="M17" s="46"/>
      <c r="N17" s="46"/>
      <c r="P17" s="46"/>
      <c r="R17" s="46"/>
    </row>
    <row r="18" spans="2:19" ht="36" x14ac:dyDescent="0.25">
      <c r="B18" s="10" t="s">
        <v>232</v>
      </c>
      <c r="C18" s="11">
        <f>+C85</f>
        <v>110232945885</v>
      </c>
      <c r="D18" s="12">
        <f>+D85</f>
        <v>75906040186.830002</v>
      </c>
      <c r="E18" s="13">
        <f>+D18/C18</f>
        <v>0.68859667658722123</v>
      </c>
      <c r="F18" s="12">
        <f>+F85</f>
        <v>35293150590.199997</v>
      </c>
      <c r="G18" s="13">
        <f t="shared" si="1"/>
        <v>0.32016880531360753</v>
      </c>
      <c r="H18" s="12">
        <f>+H85</f>
        <v>27046981203.209999</v>
      </c>
      <c r="I18" s="14">
        <f t="shared" si="2"/>
        <v>0.24536204658293931</v>
      </c>
      <c r="M18" s="46"/>
      <c r="N18" s="46"/>
      <c r="P18" s="46"/>
      <c r="R18" s="46"/>
    </row>
    <row r="19" spans="2:19" ht="36" x14ac:dyDescent="0.25">
      <c r="B19" s="10" t="s">
        <v>233</v>
      </c>
      <c r="C19" s="11">
        <f>+C40+C63+C86+C107+C127</f>
        <v>31750000000</v>
      </c>
      <c r="D19" s="12">
        <f>+D40+D63+D86+D107+D127</f>
        <v>14109866027.33</v>
      </c>
      <c r="E19" s="13">
        <f>+D19/C19</f>
        <v>0.44440522920724407</v>
      </c>
      <c r="F19" s="12">
        <f>+F40+F63+F86+F107+F127</f>
        <v>13913463542.33</v>
      </c>
      <c r="G19" s="13">
        <f t="shared" si="1"/>
        <v>0.43821932416787401</v>
      </c>
      <c r="H19" s="12">
        <f>+H40+H63+H86+H107+H127</f>
        <v>13913463542.33</v>
      </c>
      <c r="I19" s="14">
        <f t="shared" si="2"/>
        <v>0.43821932416787401</v>
      </c>
      <c r="M19" s="46"/>
      <c r="N19" s="46"/>
      <c r="P19" s="46"/>
      <c r="R19" s="46"/>
    </row>
    <row r="20" spans="2:19" ht="18" x14ac:dyDescent="0.25">
      <c r="B20" s="1" t="s">
        <v>234</v>
      </c>
      <c r="C20" s="28">
        <f>+C41+C87+C64</f>
        <v>0</v>
      </c>
      <c r="D20" s="28">
        <f>+D41+D87+D64</f>
        <v>0</v>
      </c>
      <c r="E20" s="29">
        <v>0</v>
      </c>
      <c r="F20" s="30">
        <f>+F41+F87+F64</f>
        <v>0</v>
      </c>
      <c r="G20" s="31">
        <v>0</v>
      </c>
      <c r="H20" s="30">
        <f>+H41+H87+H64</f>
        <v>0</v>
      </c>
      <c r="I20" s="32">
        <v>0</v>
      </c>
    </row>
    <row r="21" spans="2:19" s="45" customFormat="1" ht="18" x14ac:dyDescent="0.25">
      <c r="B21" s="44" t="s">
        <v>235</v>
      </c>
      <c r="C21" s="33">
        <f>+C42+C65+C88+C108+C128</f>
        <v>705303629209</v>
      </c>
      <c r="D21" s="33">
        <f>+D42+D65+D88+D108+D128</f>
        <v>331387992134.42004</v>
      </c>
      <c r="E21" s="34">
        <f>+D21/C21</f>
        <v>0.46985153402098978</v>
      </c>
      <c r="F21" s="33">
        <f>+F42+F65+F88+F108+F128</f>
        <v>106578694109.98001</v>
      </c>
      <c r="G21" s="34">
        <f>+F21/C21</f>
        <v>0.15111037246399583</v>
      </c>
      <c r="H21" s="33">
        <f>+H42+H65+H88+H108+H128</f>
        <v>106234612452.98001</v>
      </c>
      <c r="I21" s="34">
        <f>+H21/C21</f>
        <v>0.15062252348271968</v>
      </c>
      <c r="M21" s="46"/>
      <c r="N21" s="46"/>
      <c r="O21" s="39"/>
      <c r="P21" s="46"/>
      <c r="Q21" s="39"/>
      <c r="R21" s="46"/>
      <c r="S21" s="39"/>
    </row>
    <row r="22" spans="2:19" ht="11.25" customHeight="1" x14ac:dyDescent="0.25">
      <c r="B22" s="43"/>
      <c r="C22" s="35"/>
      <c r="D22" s="35"/>
      <c r="E22" s="36"/>
      <c r="F22" s="35"/>
      <c r="G22" s="36"/>
      <c r="H22" s="35"/>
      <c r="I22" s="36"/>
    </row>
    <row r="23" spans="2:19" s="45" customFormat="1" ht="32.25" customHeight="1" x14ac:dyDescent="0.25">
      <c r="B23" s="47" t="s">
        <v>236</v>
      </c>
      <c r="C23" s="37">
        <f>+C21+C14+C20</f>
        <v>5651496531090</v>
      </c>
      <c r="D23" s="37">
        <f>+D21+D14+D20</f>
        <v>2784004124734.7803</v>
      </c>
      <c r="E23" s="38">
        <f>+D23/C23</f>
        <v>0.49261361294648648</v>
      </c>
      <c r="F23" s="37">
        <f>+F44+F67+F90+F110+F130</f>
        <v>1570863657942.7898</v>
      </c>
      <c r="G23" s="38">
        <f>+F23/C23</f>
        <v>0.27795534320885773</v>
      </c>
      <c r="H23" s="37">
        <f>+H21+H14+H20</f>
        <v>1550728076037.79</v>
      </c>
      <c r="I23" s="38">
        <f>+H23/C23</f>
        <v>0.27439246711148602</v>
      </c>
      <c r="M23" s="46"/>
      <c r="N23" s="46"/>
      <c r="O23" s="39"/>
      <c r="P23" s="46"/>
      <c r="Q23" s="39"/>
      <c r="R23" s="46"/>
      <c r="S23" s="39"/>
    </row>
    <row r="24" spans="2:19" x14ac:dyDescent="0.25">
      <c r="B24" s="48"/>
      <c r="F24" s="49"/>
    </row>
    <row r="25" spans="2:19" x14ac:dyDescent="0.25">
      <c r="C25" s="46"/>
      <c r="D25" s="46"/>
      <c r="E25" s="46"/>
      <c r="F25" s="46"/>
      <c r="G25" s="46"/>
      <c r="H25" s="46"/>
      <c r="I25" s="46"/>
    </row>
    <row r="26" spans="2:19" x14ac:dyDescent="0.25">
      <c r="C26" s="46"/>
      <c r="D26" s="46"/>
      <c r="E26" s="46"/>
      <c r="F26" s="46"/>
      <c r="G26" s="46"/>
      <c r="H26" s="46"/>
      <c r="I26" s="46"/>
    </row>
    <row r="30" spans="2:19" ht="22.5" x14ac:dyDescent="0.25">
      <c r="B30" s="50"/>
      <c r="C30" s="94" t="s">
        <v>249</v>
      </c>
      <c r="D30" s="94"/>
      <c r="E30" s="94"/>
      <c r="F30" s="94"/>
      <c r="G30" s="94"/>
      <c r="H30" s="94"/>
      <c r="I30" s="94"/>
    </row>
    <row r="34" spans="2:11" ht="18" customHeight="1" x14ac:dyDescent="0.25">
      <c r="B34" s="7" t="s">
        <v>222</v>
      </c>
      <c r="C34" s="7" t="s">
        <v>223</v>
      </c>
      <c r="D34" s="7" t="s">
        <v>224</v>
      </c>
      <c r="E34" s="7" t="s">
        <v>225</v>
      </c>
      <c r="F34" s="7" t="s">
        <v>226</v>
      </c>
      <c r="G34" s="7" t="s">
        <v>225</v>
      </c>
      <c r="H34" s="7" t="s">
        <v>227</v>
      </c>
      <c r="I34" s="7" t="s">
        <v>225</v>
      </c>
    </row>
    <row r="35" spans="2:11" ht="6" customHeight="1" x14ac:dyDescent="0.25">
      <c r="B35" s="51"/>
      <c r="C35" s="51"/>
      <c r="D35" s="51"/>
      <c r="E35" s="51"/>
      <c r="F35" s="51"/>
      <c r="G35" s="51"/>
      <c r="H35" s="51"/>
      <c r="I35" s="51"/>
    </row>
    <row r="36" spans="2:11" ht="18" customHeight="1" x14ac:dyDescent="0.25">
      <c r="B36" s="44" t="s">
        <v>228</v>
      </c>
      <c r="C36" s="52">
        <f>SUM(C37:C40)</f>
        <v>166399120926</v>
      </c>
      <c r="D36" s="52">
        <f>SUM(D37:D41)</f>
        <v>59406008723.360001</v>
      </c>
      <c r="E36" s="25">
        <f t="shared" ref="E36" si="4">+D36/C36</f>
        <v>0.3570091500049371</v>
      </c>
      <c r="F36" s="52">
        <f>SUM(F37:F40)</f>
        <v>32770775456.639999</v>
      </c>
      <c r="G36" s="25">
        <f>+F36/C36</f>
        <v>0.19694079676787246</v>
      </c>
      <c r="H36" s="52">
        <f>SUM(H37:H40)</f>
        <v>32761203979.639999</v>
      </c>
      <c r="I36" s="25">
        <f>+H36/C36</f>
        <v>0.19688327556856122</v>
      </c>
    </row>
    <row r="37" spans="2:11" ht="22.5" customHeight="1" x14ac:dyDescent="0.25">
      <c r="B37" s="8" t="s">
        <v>229</v>
      </c>
      <c r="C37" s="21">
        <f>SUM(REP_EPG034_EjecucionPresupuesta!T5:T7)</f>
        <v>52868000000</v>
      </c>
      <c r="D37" s="21">
        <f>SUM(REP_EPG034_EjecucionPresupuesta!X5:X7)</f>
        <v>17419837120</v>
      </c>
      <c r="E37" s="22">
        <f>+D37/C37</f>
        <v>0.32949680562911404</v>
      </c>
      <c r="F37" s="21">
        <f>SUM(REP_EPG034_EjecucionPresupuesta!Y5:Y7)</f>
        <v>17419837120</v>
      </c>
      <c r="G37" s="22">
        <f>+F37/C37</f>
        <v>0.32949680562911404</v>
      </c>
      <c r="H37" s="53">
        <f>SUM(REP_EPG034_EjecucionPresupuesta!AA5:AA7)</f>
        <v>17419837120</v>
      </c>
      <c r="I37" s="23">
        <f>+H37/C37</f>
        <v>0.32949680562911404</v>
      </c>
    </row>
    <row r="38" spans="2:11" ht="22.5" customHeight="1" x14ac:dyDescent="0.25">
      <c r="B38" s="9" t="s">
        <v>230</v>
      </c>
      <c r="C38" s="16">
        <f>SUM(REP_EPG034_EjecucionPresupuesta!T8:T10)</f>
        <v>33663120926</v>
      </c>
      <c r="D38" s="16">
        <f>SUM(REP_EPG034_EjecucionPresupuesta!X8:X10)</f>
        <v>19773415184.310001</v>
      </c>
      <c r="E38" s="17">
        <f>+D38/C38</f>
        <v>0.58739102734345217</v>
      </c>
      <c r="F38" s="16">
        <f>SUM(REP_EPG034_EjecucionPresupuesta!Y8:Y10)</f>
        <v>7180536255.5900002</v>
      </c>
      <c r="G38" s="17">
        <f>+F38/C38</f>
        <v>0.21330572026802339</v>
      </c>
      <c r="H38" s="16">
        <f>SUM(REP_EPG034_EjecucionPresupuesta!AA8:AA10)</f>
        <v>7170964778.5900002</v>
      </c>
      <c r="I38" s="19">
        <f>+H38/C38</f>
        <v>0.21302138902550311</v>
      </c>
    </row>
    <row r="39" spans="2:11" ht="22.5" customHeight="1" x14ac:dyDescent="0.25">
      <c r="B39" s="9" t="s">
        <v>231</v>
      </c>
      <c r="C39" s="16">
        <f>SUM(REP_EPG034_EjecucionPresupuesta!T11:T18)</f>
        <v>79271000000</v>
      </c>
      <c r="D39" s="16">
        <f>SUM(REP_EPG034_EjecucionPresupuesta!X11:X18)</f>
        <v>22086545474.049999</v>
      </c>
      <c r="E39" s="17">
        <f>+D39/C39</f>
        <v>0.27862075001009196</v>
      </c>
      <c r="F39" s="16">
        <f>SUM(REP_EPG034_EjecucionPresupuesta!Y11:Y18)</f>
        <v>8044191136.0500002</v>
      </c>
      <c r="G39" s="17">
        <f>+F39/C39</f>
        <v>0.10147709926770193</v>
      </c>
      <c r="H39" s="16">
        <f>SUM(REP_EPG034_EjecucionPresupuesta!AA11:AA18)</f>
        <v>8044191136.0500002</v>
      </c>
      <c r="I39" s="19">
        <f>+H39/C39</f>
        <v>0.10147709926770193</v>
      </c>
    </row>
    <row r="40" spans="2:11" ht="43.5" customHeight="1" x14ac:dyDescent="0.25">
      <c r="B40" s="15" t="s">
        <v>233</v>
      </c>
      <c r="C40" s="16">
        <f>SUM(REP_EPG034_EjecucionPresupuesta!T19:T20)</f>
        <v>597000000</v>
      </c>
      <c r="D40" s="16">
        <f>SUM(REP_EPG034_EjecucionPresupuesta!X19:X20)</f>
        <v>126210945</v>
      </c>
      <c r="E40" s="17">
        <f>+D40/C40</f>
        <v>0.21140861809045225</v>
      </c>
      <c r="F40" s="16">
        <f>SUM(REP_EPG034_EjecucionPresupuesta!Y19:Y20)</f>
        <v>126210945</v>
      </c>
      <c r="G40" s="18">
        <f>+F40/C40</f>
        <v>0.21140861809045225</v>
      </c>
      <c r="H40" s="16">
        <f>SUM(REP_EPG034_EjecucionPresupuesta!AA19:AA20)</f>
        <v>126210945</v>
      </c>
      <c r="I40" s="19">
        <f>+H40/C40</f>
        <v>0.21140861809045225</v>
      </c>
    </row>
    <row r="41" spans="2:11" ht="30" customHeight="1" x14ac:dyDescent="0.25">
      <c r="B41" s="1" t="s">
        <v>234</v>
      </c>
      <c r="C41" s="2">
        <v>0</v>
      </c>
      <c r="D41" s="2">
        <v>0</v>
      </c>
      <c r="E41" s="3">
        <v>0</v>
      </c>
      <c r="F41" s="2">
        <v>0</v>
      </c>
      <c r="G41" s="4">
        <v>0</v>
      </c>
      <c r="H41" s="2">
        <v>0</v>
      </c>
      <c r="I41" s="4">
        <v>0</v>
      </c>
      <c r="K41" s="54"/>
    </row>
    <row r="42" spans="2:11" ht="18" customHeight="1" x14ac:dyDescent="0.25">
      <c r="B42" s="44" t="s">
        <v>235</v>
      </c>
      <c r="C42" s="52">
        <f>SUM(REP_EPG034_EjecucionPresupuesta!T21:T40)</f>
        <v>64975440757</v>
      </c>
      <c r="D42" s="52">
        <f>SUM(REP_EPG034_EjecucionPresupuesta!X21:X40)</f>
        <v>26016728930</v>
      </c>
      <c r="E42" s="25">
        <f>+D42/C42</f>
        <v>0.40040865636139822</v>
      </c>
      <c r="F42" s="52">
        <f>SUM(REP_EPG034_EjecucionPresupuesta!Y21:Y40)</f>
        <v>8611572538</v>
      </c>
      <c r="G42" s="25">
        <f>+F42/C42</f>
        <v>0.13253580795559666</v>
      </c>
      <c r="H42" s="52">
        <f>SUM(REP_EPG034_EjecucionPresupuesta!AA21:AA40)</f>
        <v>8588316903</v>
      </c>
      <c r="I42" s="25">
        <f>+H42/C42</f>
        <v>0.1321778937232489</v>
      </c>
    </row>
    <row r="43" spans="2:11" ht="6" customHeight="1" x14ac:dyDescent="0.25">
      <c r="B43" s="43"/>
      <c r="C43" s="43"/>
      <c r="D43" s="43"/>
      <c r="E43" s="55"/>
      <c r="F43" s="43"/>
      <c r="G43" s="55"/>
      <c r="H43" s="43"/>
      <c r="I43" s="55"/>
    </row>
    <row r="44" spans="2:11" ht="18" customHeight="1" x14ac:dyDescent="0.25">
      <c r="B44" s="47" t="s">
        <v>236</v>
      </c>
      <c r="C44" s="56">
        <f>+C42+C36+C41</f>
        <v>231374561683</v>
      </c>
      <c r="D44" s="57">
        <f>+D36+D41+D42</f>
        <v>85422737653.360001</v>
      </c>
      <c r="E44" s="58">
        <f>+D44/C44</f>
        <v>0.36919675625531978</v>
      </c>
      <c r="F44" s="57">
        <f>+F36+F41+F42</f>
        <v>41382347994.639999</v>
      </c>
      <c r="G44" s="58">
        <f>+F44/C44</f>
        <v>0.17885435500613431</v>
      </c>
      <c r="H44" s="57">
        <f>+H36+H41+H42</f>
        <v>41349520882.639999</v>
      </c>
      <c r="I44" s="58">
        <f>+H44/C44</f>
        <v>0.1787124763494608</v>
      </c>
    </row>
    <row r="46" spans="2:11" x14ac:dyDescent="0.25">
      <c r="B46" s="48"/>
      <c r="E46" s="59"/>
    </row>
    <row r="47" spans="2:11" x14ac:dyDescent="0.25">
      <c r="E47" s="59"/>
    </row>
    <row r="48" spans="2:11" x14ac:dyDescent="0.25">
      <c r="E48" s="59"/>
    </row>
    <row r="52" spans="2:9" ht="22.5" x14ac:dyDescent="0.25">
      <c r="C52" s="94" t="s">
        <v>249</v>
      </c>
      <c r="D52" s="94"/>
      <c r="E52" s="94"/>
      <c r="F52" s="94"/>
      <c r="G52" s="94"/>
      <c r="H52" s="94"/>
      <c r="I52" s="94"/>
    </row>
    <row r="56" spans="2:9" ht="16.5" x14ac:dyDescent="0.25">
      <c r="B56" s="60"/>
      <c r="C56" s="60"/>
      <c r="D56" s="60"/>
      <c r="E56" s="60"/>
      <c r="F56" s="60"/>
      <c r="G56" s="60"/>
      <c r="H56" s="60"/>
      <c r="I56" s="60"/>
    </row>
    <row r="57" spans="2:9" ht="21" customHeight="1" x14ac:dyDescent="0.25">
      <c r="B57" s="20" t="s">
        <v>222</v>
      </c>
      <c r="C57" s="20" t="s">
        <v>223</v>
      </c>
      <c r="D57" s="20" t="s">
        <v>224</v>
      </c>
      <c r="E57" s="20" t="s">
        <v>237</v>
      </c>
      <c r="F57" s="20" t="s">
        <v>226</v>
      </c>
      <c r="G57" s="20" t="s">
        <v>237</v>
      </c>
      <c r="H57" s="20" t="s">
        <v>227</v>
      </c>
      <c r="I57" s="20" t="s">
        <v>237</v>
      </c>
    </row>
    <row r="58" spans="2:9" ht="6" customHeight="1" x14ac:dyDescent="0.25">
      <c r="B58" s="43"/>
      <c r="C58" s="43"/>
      <c r="D58" s="43"/>
      <c r="E58" s="43"/>
      <c r="F58" s="43"/>
      <c r="G58" s="43"/>
      <c r="H58" s="43"/>
      <c r="I58" s="43"/>
    </row>
    <row r="59" spans="2:9" ht="18" customHeight="1" x14ac:dyDescent="0.25">
      <c r="B59" s="44" t="s">
        <v>228</v>
      </c>
      <c r="C59" s="52">
        <f>SUM(C60:C63)</f>
        <v>709752149771</v>
      </c>
      <c r="D59" s="52">
        <f>+D60+D61+D62+D63</f>
        <v>186849095646.51999</v>
      </c>
      <c r="E59" s="25">
        <f>+D59/C59</f>
        <v>0.26325964029387788</v>
      </c>
      <c r="F59" s="52">
        <f>+F60+F61+F62+F63</f>
        <v>153148362028.73999</v>
      </c>
      <c r="G59" s="25">
        <f>+F59/C59</f>
        <v>0.2157772429124068</v>
      </c>
      <c r="H59" s="52">
        <f>+H60+H61+H62+H63</f>
        <v>148903243860.34</v>
      </c>
      <c r="I59" s="25">
        <f>+H59/C59</f>
        <v>0.2097961153176969</v>
      </c>
    </row>
    <row r="60" spans="2:9" ht="18" customHeight="1" x14ac:dyDescent="0.25">
      <c r="B60" s="8" t="s">
        <v>229</v>
      </c>
      <c r="C60" s="21">
        <f>SUM(REP_EPG034_EjecucionPresupuesta!T41:T48)</f>
        <v>443768000000</v>
      </c>
      <c r="D60" s="21">
        <f>SUM(REP_EPG034_EjecucionPresupuesta!X41:X48)</f>
        <v>88209469911</v>
      </c>
      <c r="E60" s="22">
        <f>+D60/C60</f>
        <v>0.19877384108588272</v>
      </c>
      <c r="F60" s="21">
        <f>SUM(REP_EPG034_EjecucionPresupuesta!Y41:Y48)</f>
        <v>88209469911</v>
      </c>
      <c r="G60" s="22">
        <f>+F60/C60</f>
        <v>0.19877384108588272</v>
      </c>
      <c r="H60" s="21">
        <f>SUM(REP_EPG034_EjecucionPresupuesta!AA41:AA48)</f>
        <v>84509356711</v>
      </c>
      <c r="I60" s="23">
        <f>+H60/C60</f>
        <v>0.19043589603351302</v>
      </c>
    </row>
    <row r="61" spans="2:9" ht="18" customHeight="1" x14ac:dyDescent="0.25">
      <c r="B61" s="9" t="s">
        <v>230</v>
      </c>
      <c r="C61" s="16">
        <f>SUM(REP_EPG034_EjecucionPresupuesta!T49:T50)</f>
        <v>123805730320</v>
      </c>
      <c r="D61" s="16">
        <f>SUM(REP_EPG034_EjecucionPresupuesta!X49:X50)</f>
        <v>62605444982.739998</v>
      </c>
      <c r="E61" s="17">
        <f>+D61/C61</f>
        <v>0.50567485705971804</v>
      </c>
      <c r="F61" s="16">
        <f>SUM(REP_EPG034_EjecucionPresupuesta!Y49:Y50)</f>
        <v>32156999529.959999</v>
      </c>
      <c r="G61" s="17">
        <f>+F61/C61</f>
        <v>0.25973756987535213</v>
      </c>
      <c r="H61" s="16">
        <f>SUM(REP_EPG034_EjecucionPresupuesta!AA49:AA50)</f>
        <v>31611994561.560001</v>
      </c>
      <c r="I61" s="19">
        <f>+H61/C61</f>
        <v>0.25533547178997812</v>
      </c>
    </row>
    <row r="62" spans="2:9" ht="18" customHeight="1" x14ac:dyDescent="0.25">
      <c r="B62" s="9" t="s">
        <v>231</v>
      </c>
      <c r="C62" s="16">
        <f>SUM(REP_EPG034_EjecucionPresupuesta!T51:T55)</f>
        <v>134159419451</v>
      </c>
      <c r="D62" s="16">
        <f>SUM(REP_EPG034_EjecucionPresupuesta!X51:X55)</f>
        <v>34535588823.779999</v>
      </c>
      <c r="E62" s="17">
        <f>+D62/C62</f>
        <v>0.25742202049699298</v>
      </c>
      <c r="F62" s="16">
        <f>SUM(REP_EPG034_EjecucionPresupuesta!Y51:Y55)</f>
        <v>31284579143.779999</v>
      </c>
      <c r="G62" s="17">
        <f>+F62/C62</f>
        <v>0.23318958349552404</v>
      </c>
      <c r="H62" s="16">
        <f>SUM(REP_EPG034_EjecucionPresupuesta!AA51:AA55)</f>
        <v>31284579143.779999</v>
      </c>
      <c r="I62" s="19">
        <f>+H62/C62</f>
        <v>0.23318958349552404</v>
      </c>
    </row>
    <row r="63" spans="2:9" ht="48" customHeight="1" x14ac:dyDescent="0.25">
      <c r="B63" s="15" t="s">
        <v>233</v>
      </c>
      <c r="C63" s="16">
        <f>SUM(REP_EPG034_EjecucionPresupuesta!T56:T57)</f>
        <v>8019000000</v>
      </c>
      <c r="D63" s="16">
        <f>SUM(REP_EPG034_EjecucionPresupuesta!X56:X57)</f>
        <v>1498591929</v>
      </c>
      <c r="E63" s="17">
        <f>+D63/C63</f>
        <v>0.18688015076692854</v>
      </c>
      <c r="F63" s="16">
        <f>SUM(REP_EPG034_EjecucionPresupuesta!Y56:Y57)</f>
        <v>1497313444</v>
      </c>
      <c r="G63" s="17">
        <f>+F63/C63</f>
        <v>0.18672071879286695</v>
      </c>
      <c r="H63" s="16">
        <f>SUM(REP_EPG034_EjecucionPresupuesta!AA56:AA57)</f>
        <v>1497313444</v>
      </c>
      <c r="I63" s="19">
        <f>+H63/C63</f>
        <v>0.18672071879286695</v>
      </c>
    </row>
    <row r="64" spans="2:9" ht="30" customHeight="1" x14ac:dyDescent="0.25">
      <c r="B64" s="1" t="s">
        <v>234</v>
      </c>
      <c r="C64" s="2">
        <v>0</v>
      </c>
      <c r="D64" s="2">
        <v>0</v>
      </c>
      <c r="E64" s="3">
        <v>0</v>
      </c>
      <c r="F64" s="2">
        <v>0</v>
      </c>
      <c r="G64" s="4">
        <v>0</v>
      </c>
      <c r="H64" s="2">
        <v>0</v>
      </c>
      <c r="I64" s="5">
        <v>0</v>
      </c>
    </row>
    <row r="65" spans="2:11" ht="18" customHeight="1" x14ac:dyDescent="0.25">
      <c r="B65" s="44" t="s">
        <v>235</v>
      </c>
      <c r="C65" s="52">
        <f>SUM(REP_EPG034_EjecucionPresupuesta!T58:T65)</f>
        <v>194474468077</v>
      </c>
      <c r="D65" s="52">
        <f>SUM(REP_EPG034_EjecucionPresupuesta!X58:X65)</f>
        <v>62184916811.270004</v>
      </c>
      <c r="E65" s="25">
        <f>+D65/C65</f>
        <v>0.31975877052739171</v>
      </c>
      <c r="F65" s="52">
        <f>SUM(REP_EPG034_EjecucionPresupuesta!Y58:Y65)</f>
        <v>22682568571.989998</v>
      </c>
      <c r="G65" s="25">
        <f>+F65/C65</f>
        <v>0.11663520047788015</v>
      </c>
      <c r="H65" s="52">
        <f>SUM(REP_EPG034_EjecucionPresupuesta!AA58:AA65)</f>
        <v>22361742549.989998</v>
      </c>
      <c r="I65" s="25">
        <f>+H65/C65</f>
        <v>0.11498549280585313</v>
      </c>
      <c r="K65" s="54"/>
    </row>
    <row r="66" spans="2:11" ht="6" customHeight="1" x14ac:dyDescent="0.25">
      <c r="B66" s="43"/>
      <c r="C66" s="43"/>
      <c r="D66" s="43"/>
      <c r="E66" s="55"/>
      <c r="F66" s="43"/>
      <c r="G66" s="55"/>
      <c r="H66" s="43"/>
      <c r="I66" s="55"/>
    </row>
    <row r="67" spans="2:11" ht="18" customHeight="1" x14ac:dyDescent="0.25">
      <c r="B67" s="47" t="s">
        <v>236</v>
      </c>
      <c r="C67" s="57">
        <f>+C65+C59+C64</f>
        <v>904226617848</v>
      </c>
      <c r="D67" s="57">
        <f>+D65+D59+D64</f>
        <v>249034012457.78998</v>
      </c>
      <c r="E67" s="58">
        <f>+D67/C67</f>
        <v>0.27541106127850401</v>
      </c>
      <c r="F67" s="57">
        <f>+F65+F59+F64</f>
        <v>175830930600.72998</v>
      </c>
      <c r="G67" s="58">
        <f>+F67/C67</f>
        <v>0.19445449528924072</v>
      </c>
      <c r="H67" s="57">
        <f>+H65+H59+H64</f>
        <v>171264986410.32999</v>
      </c>
      <c r="I67" s="58">
        <f>+H67/C67</f>
        <v>0.18940493791028781</v>
      </c>
    </row>
    <row r="69" spans="2:11" x14ac:dyDescent="0.25">
      <c r="B69" s="48"/>
    </row>
    <row r="71" spans="2:11" hidden="1" x14ac:dyDescent="0.25"/>
    <row r="75" spans="2:11" ht="22.5" x14ac:dyDescent="0.25">
      <c r="B75" s="50"/>
      <c r="C75" s="94" t="s">
        <v>249</v>
      </c>
      <c r="D75" s="94"/>
      <c r="E75" s="94"/>
      <c r="F75" s="94"/>
      <c r="G75" s="94"/>
      <c r="H75" s="94"/>
      <c r="I75" s="94"/>
    </row>
    <row r="79" spans="2:11" ht="18" customHeight="1" x14ac:dyDescent="0.25">
      <c r="B79" s="7" t="s">
        <v>222</v>
      </c>
      <c r="C79" s="7" t="s">
        <v>223</v>
      </c>
      <c r="D79" s="7" t="s">
        <v>224</v>
      </c>
      <c r="E79" s="7" t="s">
        <v>225</v>
      </c>
      <c r="F79" s="7" t="s">
        <v>226</v>
      </c>
      <c r="G79" s="7" t="s">
        <v>225</v>
      </c>
      <c r="H79" s="7" t="s">
        <v>227</v>
      </c>
      <c r="I79" s="7" t="s">
        <v>225</v>
      </c>
    </row>
    <row r="80" spans="2:11" ht="6" customHeight="1" x14ac:dyDescent="0.25">
      <c r="B80" s="51"/>
      <c r="C80" s="51"/>
      <c r="D80" s="51"/>
      <c r="E80" s="51"/>
      <c r="F80" s="51"/>
      <c r="G80" s="51"/>
      <c r="H80" s="51"/>
      <c r="I80" s="51"/>
    </row>
    <row r="81" spans="2:11" ht="18" customHeight="1" x14ac:dyDescent="0.25">
      <c r="B81" s="44" t="s">
        <v>228</v>
      </c>
      <c r="C81" s="52">
        <f>SUM(C82:C86)</f>
        <v>2202168345486</v>
      </c>
      <c r="D81" s="52">
        <f>+D82+D83+D84+D85+D86</f>
        <v>937909100211.40979</v>
      </c>
      <c r="E81" s="25">
        <f t="shared" ref="E81" si="5">+D81/C81</f>
        <v>0.42590254379685999</v>
      </c>
      <c r="F81" s="52">
        <f>+F82+F83+F84+F85+F86</f>
        <v>788274018273.0498</v>
      </c>
      <c r="G81" s="25">
        <f t="shared" ref="G81" si="6">+F81/C81</f>
        <v>0.35795356875819789</v>
      </c>
      <c r="H81" s="52">
        <f>+H82+H83+H84+H85+H86</f>
        <v>772746374016.44983</v>
      </c>
      <c r="I81" s="25">
        <f t="shared" ref="I81" si="7">+H81/C81</f>
        <v>0.35090249825832964</v>
      </c>
    </row>
    <row r="82" spans="2:11" ht="18" customHeight="1" x14ac:dyDescent="0.25">
      <c r="B82" s="8" t="s">
        <v>229</v>
      </c>
      <c r="C82" s="21">
        <f>SUM(REP_EPG034_EjecucionPresupuesta!T66:T68)</f>
        <v>1671926000000</v>
      </c>
      <c r="D82" s="21">
        <f>SUM(REP_EPG034_EjecucionPresupuesta!X66:X68)</f>
        <v>629153414455.68994</v>
      </c>
      <c r="E82" s="22">
        <f>+D82/C82</f>
        <v>0.37630458193466093</v>
      </c>
      <c r="F82" s="21">
        <f>SUM(REP_EPG034_EjecucionPresupuesta!Y66:Y68)</f>
        <v>626827546059.42993</v>
      </c>
      <c r="G82" s="22">
        <f>+F82/C82</f>
        <v>0.37491345075046978</v>
      </c>
      <c r="H82" s="21">
        <f>SUM(REP_EPG034_EjecucionPresupuesta!AA66:AA68)</f>
        <v>621533903198.91992</v>
      </c>
      <c r="I82" s="23">
        <f>+H82/C82</f>
        <v>0.37174725627744287</v>
      </c>
    </row>
    <row r="83" spans="2:11" ht="18" customHeight="1" x14ac:dyDescent="0.25">
      <c r="B83" s="9" t="s">
        <v>230</v>
      </c>
      <c r="C83" s="16">
        <f>SUM(REP_EPG034_EjecucionPresupuesta!T69:T71)</f>
        <v>276506644247</v>
      </c>
      <c r="D83" s="16">
        <f>SUM(REP_EPG034_EjecucionPresupuesta!X69:X71)</f>
        <v>131801473003.70999</v>
      </c>
      <c r="E83" s="17">
        <f>+D83/C83</f>
        <v>0.4766665674983685</v>
      </c>
      <c r="F83" s="21">
        <f>SUM(REP_EPG034_EjecucionPresupuesta!Y69:Y71)</f>
        <v>73851761002.389999</v>
      </c>
      <c r="G83" s="17">
        <f>+F83/C83</f>
        <v>0.26708855840881396</v>
      </c>
      <c r="H83" s="21">
        <f>SUM(REP_EPG034_EjecucionPresupuesta!AA69:AA71)</f>
        <v>73807164264.290009</v>
      </c>
      <c r="I83" s="19">
        <f>+H83/C83</f>
        <v>0.26692727209245276</v>
      </c>
    </row>
    <row r="84" spans="2:11" ht="18" customHeight="1" x14ac:dyDescent="0.25">
      <c r="B84" s="9" t="s">
        <v>231</v>
      </c>
      <c r="C84" s="16">
        <f>SUM(REP_EPG034_EjecucionPresupuesta!T72:T78)</f>
        <v>125980755354</v>
      </c>
      <c r="D84" s="16">
        <f>SUM(REP_EPG034_EjecucionPresupuesta!X72:X78)</f>
        <v>88563109411.850006</v>
      </c>
      <c r="E84" s="17">
        <f>+D84/C84</f>
        <v>0.70298919198406007</v>
      </c>
      <c r="F84" s="16">
        <f>SUM(REP_EPG034_EjecucionPresupuesta!Y72:Y78)</f>
        <v>40011621467.699997</v>
      </c>
      <c r="G84" s="17">
        <f>+F84/C84</f>
        <v>0.31760106021962814</v>
      </c>
      <c r="H84" s="16">
        <f>SUM(REP_EPG034_EjecucionPresupuesta!AA72:AA78)</f>
        <v>38068386196.699997</v>
      </c>
      <c r="I84" s="19">
        <f>+H84/C84</f>
        <v>0.30217620214872998</v>
      </c>
    </row>
    <row r="85" spans="2:11" ht="37.5" customHeight="1" x14ac:dyDescent="0.25">
      <c r="B85" s="10" t="s">
        <v>238</v>
      </c>
      <c r="C85" s="16">
        <f>SUM(REP_EPG034_EjecucionPresupuesta!T79:T79)</f>
        <v>110232945885</v>
      </c>
      <c r="D85" s="16">
        <f>SUM(REP_EPG034_EjecucionPresupuesta!X79:X79)</f>
        <v>75906040186.830002</v>
      </c>
      <c r="E85" s="17">
        <f>+D85/C85</f>
        <v>0.68859667658722123</v>
      </c>
      <c r="F85" s="16">
        <f>SUM(REP_EPG034_EjecucionPresupuesta!Y79:Y79)</f>
        <v>35293150590.199997</v>
      </c>
      <c r="G85" s="17">
        <f>+F85/C85</f>
        <v>0.32016880531360753</v>
      </c>
      <c r="H85" s="16">
        <f>SUM(REP_EPG034_EjecucionPresupuesta!AA79:AA79)</f>
        <v>27046981203.209999</v>
      </c>
      <c r="I85" s="19">
        <f>+H85/C85</f>
        <v>0.24536204658293931</v>
      </c>
    </row>
    <row r="86" spans="2:11" ht="39" customHeight="1" x14ac:dyDescent="0.25">
      <c r="B86" s="15" t="s">
        <v>233</v>
      </c>
      <c r="C86" s="16">
        <f>SUM(REP_EPG034_EjecucionPresupuesta!T80:T84)</f>
        <v>17522000000</v>
      </c>
      <c r="D86" s="16">
        <f>SUM(REP_EPG034_EjecucionPresupuesta!X80:X84)</f>
        <v>12485063153.33</v>
      </c>
      <c r="E86" s="17">
        <f>+D86/C86</f>
        <v>0.71253642011927865</v>
      </c>
      <c r="F86" s="16">
        <f>SUM(REP_EPG034_EjecucionPresupuesta!Y80:Y84)</f>
        <v>12289939153.33</v>
      </c>
      <c r="G86" s="17">
        <f>+F86/C86</f>
        <v>0.70140047673382033</v>
      </c>
      <c r="H86" s="16">
        <f>SUM(REP_EPG034_EjecucionPresupuesta!AA80:AA84)</f>
        <v>12289939153.33</v>
      </c>
      <c r="I86" s="19">
        <f>+H86/C86</f>
        <v>0.70140047673382033</v>
      </c>
    </row>
    <row r="87" spans="2:11" ht="25.5" customHeight="1" x14ac:dyDescent="0.25">
      <c r="B87" s="1" t="s">
        <v>234</v>
      </c>
      <c r="C87" s="2">
        <v>0</v>
      </c>
      <c r="D87" s="2">
        <v>0</v>
      </c>
      <c r="E87" s="3">
        <v>0</v>
      </c>
      <c r="F87" s="2">
        <v>0</v>
      </c>
      <c r="G87" s="3">
        <v>0</v>
      </c>
      <c r="H87" s="2">
        <v>0</v>
      </c>
      <c r="I87" s="5">
        <v>0</v>
      </c>
    </row>
    <row r="88" spans="2:11" ht="23.25" customHeight="1" x14ac:dyDescent="0.25">
      <c r="B88" s="44" t="s">
        <v>235</v>
      </c>
      <c r="C88" s="52">
        <f>SUM(REP_EPG034_EjecucionPresupuesta!T85:T87)</f>
        <v>6432700000</v>
      </c>
      <c r="D88" s="52">
        <f>SUM(REP_EPG034_EjecucionPresupuesta!X85:X87)</f>
        <v>5130386245</v>
      </c>
      <c r="E88" s="25">
        <f>+D88/C88</f>
        <v>0.79754787958400053</v>
      </c>
      <c r="F88" s="52">
        <f>SUM(REP_EPG034_EjecucionPresupuesta!Y85:Y87)</f>
        <v>0</v>
      </c>
      <c r="G88" s="25">
        <f>+F88/C88</f>
        <v>0</v>
      </c>
      <c r="H88" s="52">
        <f>SUM(REP_EPG034_EjecucionPresupuesta!AA85:AA87)</f>
        <v>0</v>
      </c>
      <c r="I88" s="25">
        <f>+H88/C88</f>
        <v>0</v>
      </c>
      <c r="K88" s="54"/>
    </row>
    <row r="89" spans="2:11" ht="6" customHeight="1" x14ac:dyDescent="0.25">
      <c r="B89" s="43"/>
      <c r="C89" s="43"/>
      <c r="D89" s="43"/>
      <c r="E89" s="55"/>
      <c r="F89" s="43"/>
      <c r="G89" s="55"/>
      <c r="H89" s="43"/>
      <c r="I89" s="55"/>
    </row>
    <row r="90" spans="2:11" ht="18" customHeight="1" x14ac:dyDescent="0.25">
      <c r="B90" s="47" t="s">
        <v>236</v>
      </c>
      <c r="C90" s="57">
        <f>+C88+C81+C87</f>
        <v>2208601045486</v>
      </c>
      <c r="D90" s="57">
        <f>+D88+D81+D87</f>
        <v>943039486456.40979</v>
      </c>
      <c r="E90" s="58">
        <f>+D90/C90</f>
        <v>0.42698498598640983</v>
      </c>
      <c r="F90" s="57">
        <f>+F88+F81+F87</f>
        <v>788274018273.0498</v>
      </c>
      <c r="G90" s="58">
        <f>+F90/C90</f>
        <v>0.35691100476663545</v>
      </c>
      <c r="H90" s="57">
        <f>+H88+H81+H87</f>
        <v>772746374016.44983</v>
      </c>
      <c r="I90" s="58">
        <f>+H90/C90</f>
        <v>0.3498804709867408</v>
      </c>
    </row>
    <row r="92" spans="2:11" x14ac:dyDescent="0.25">
      <c r="B92" s="48"/>
    </row>
    <row r="93" spans="2:11" x14ac:dyDescent="0.25">
      <c r="H93" s="46"/>
    </row>
    <row r="96" spans="2:11" ht="22.5" x14ac:dyDescent="0.25">
      <c r="C96" s="94" t="s">
        <v>249</v>
      </c>
      <c r="D96" s="94"/>
      <c r="E96" s="94"/>
      <c r="F96" s="94"/>
      <c r="G96" s="94"/>
      <c r="H96" s="94"/>
      <c r="I96" s="94"/>
    </row>
    <row r="100" spans="2:11" ht="16.5" x14ac:dyDescent="0.25">
      <c r="B100" s="60"/>
      <c r="C100" s="60"/>
      <c r="D100" s="60"/>
      <c r="E100" s="60"/>
      <c r="F100" s="60"/>
      <c r="G100" s="60"/>
      <c r="H100" s="60"/>
      <c r="I100" s="60"/>
    </row>
    <row r="101" spans="2:11" ht="23.25" customHeight="1" x14ac:dyDescent="0.25">
      <c r="B101" s="20" t="s">
        <v>222</v>
      </c>
      <c r="C101" s="7" t="s">
        <v>223</v>
      </c>
      <c r="D101" s="7" t="s">
        <v>224</v>
      </c>
      <c r="E101" s="7" t="s">
        <v>225</v>
      </c>
      <c r="F101" s="7" t="s">
        <v>226</v>
      </c>
      <c r="G101" s="7" t="s">
        <v>225</v>
      </c>
      <c r="H101" s="7" t="s">
        <v>227</v>
      </c>
      <c r="I101" s="7" t="s">
        <v>225</v>
      </c>
    </row>
    <row r="102" spans="2:11" ht="6" customHeight="1" x14ac:dyDescent="0.25">
      <c r="B102" s="43"/>
      <c r="C102" s="43"/>
      <c r="D102" s="43"/>
      <c r="E102" s="43"/>
      <c r="F102" s="43"/>
      <c r="G102" s="43"/>
      <c r="H102" s="43"/>
      <c r="I102" s="43"/>
    </row>
    <row r="103" spans="2:11" ht="18" customHeight="1" x14ac:dyDescent="0.25">
      <c r="B103" s="44" t="s">
        <v>228</v>
      </c>
      <c r="C103" s="52">
        <f>SUM(C104:C107)</f>
        <v>235719209405</v>
      </c>
      <c r="D103" s="52">
        <f>SUM(D104:D107)</f>
        <v>131463022379.7</v>
      </c>
      <c r="E103" s="25">
        <f t="shared" ref="E103" si="8">+D103/C103</f>
        <v>0.5577102634593829</v>
      </c>
      <c r="F103" s="52">
        <f>SUM(F104:F107)</f>
        <v>42619929515.040009</v>
      </c>
      <c r="G103" s="25">
        <f t="shared" ref="G103:G108" si="9">+F103/C103</f>
        <v>0.18080804539698225</v>
      </c>
      <c r="H103" s="52">
        <f>SUM(H104:H107)</f>
        <v>42618148169.040009</v>
      </c>
      <c r="I103" s="25">
        <f t="shared" ref="I103:I108" si="10">+H103/C103</f>
        <v>0.18080048832938264</v>
      </c>
    </row>
    <row r="104" spans="2:11" ht="18" customHeight="1" x14ac:dyDescent="0.25">
      <c r="B104" s="8" t="s">
        <v>229</v>
      </c>
      <c r="C104" s="21">
        <f>SUM(REP_EPG034_EjecucionPresupuesta!T88:T90)</f>
        <v>62473876000</v>
      </c>
      <c r="D104" s="21">
        <f>SUM(REP_EPG034_EjecucionPresupuesta!X88:X90)</f>
        <v>23167739895</v>
      </c>
      <c r="E104" s="22">
        <f>+D104/C104</f>
        <v>0.37083884302296211</v>
      </c>
      <c r="F104" s="21">
        <f>SUM(REP_EPG034_EjecucionPresupuesta!Y88:Y90)</f>
        <v>23149159181</v>
      </c>
      <c r="G104" s="22">
        <f t="shared" si="9"/>
        <v>0.37054142728394185</v>
      </c>
      <c r="H104" s="21">
        <f>SUM(REP_EPG034_EjecucionPresupuesta!AA88:AA90)</f>
        <v>23149159181</v>
      </c>
      <c r="I104" s="23">
        <f t="shared" si="10"/>
        <v>0.37054142728394185</v>
      </c>
    </row>
    <row r="105" spans="2:11" ht="18" customHeight="1" x14ac:dyDescent="0.25">
      <c r="B105" s="9" t="s">
        <v>230</v>
      </c>
      <c r="C105" s="16">
        <f>SUM(REP_EPG034_EjecucionPresupuesta!T91:T91)</f>
        <v>170358209405</v>
      </c>
      <c r="D105" s="16">
        <f>SUM(REP_EPG034_EjecucionPresupuesta!X91:X91)</f>
        <v>106043791842.7</v>
      </c>
      <c r="E105" s="17">
        <f>+D105/C105</f>
        <v>0.62247538415127068</v>
      </c>
      <c r="F105" s="16">
        <f>SUM(REP_EPG034_EjecucionPresupuesta!Y91:Y91)</f>
        <v>18173241702.740002</v>
      </c>
      <c r="G105" s="17">
        <f t="shared" si="9"/>
        <v>0.10667664191947429</v>
      </c>
      <c r="H105" s="16">
        <f>SUM(REP_EPG034_EjecucionPresupuesta!AA91:AA91)</f>
        <v>18171460356.740002</v>
      </c>
      <c r="I105" s="19">
        <f t="shared" si="10"/>
        <v>0.10666618544657391</v>
      </c>
    </row>
    <row r="106" spans="2:11" ht="18" customHeight="1" x14ac:dyDescent="0.25">
      <c r="B106" s="9" t="s">
        <v>231</v>
      </c>
      <c r="C106" s="16">
        <f>SUM(REP_EPG034_EjecucionPresupuesta!T92:T94)</f>
        <v>2578124000</v>
      </c>
      <c r="D106" s="16">
        <f>SUM(REP_EPG034_EjecucionPresupuesta!X92:X94)</f>
        <v>2251490642</v>
      </c>
      <c r="E106" s="17">
        <f>+D106/C106</f>
        <v>0.87330579987618906</v>
      </c>
      <c r="F106" s="16">
        <f>SUM(REP_EPG034_EjecucionPresupuesta!Y92:Y94)</f>
        <v>1297528631.3</v>
      </c>
      <c r="G106" s="17">
        <f t="shared" si="9"/>
        <v>0.50328402795986538</v>
      </c>
      <c r="H106" s="16">
        <f>SUM(REP_EPG034_EjecucionPresupuesta!AA92:AA94)</f>
        <v>1297528631.3</v>
      </c>
      <c r="I106" s="19">
        <f t="shared" si="10"/>
        <v>0.50328402795986538</v>
      </c>
    </row>
    <row r="107" spans="2:11" ht="45" customHeight="1" x14ac:dyDescent="0.25">
      <c r="B107" s="15" t="s">
        <v>233</v>
      </c>
      <c r="C107" s="16">
        <f>SUM(REP_EPG034_EjecucionPresupuesta!T95:T95)</f>
        <v>309000000</v>
      </c>
      <c r="D107" s="16">
        <f>SUM(REP_EPG034_EjecucionPresupuesta!X95:X95)</f>
        <v>0</v>
      </c>
      <c r="E107" s="13">
        <f>+D107/C107</f>
        <v>0</v>
      </c>
      <c r="F107" s="16">
        <f>SUM(REP_EPG034_EjecucionPresupuesta!Y95:Y95)</f>
        <v>0</v>
      </c>
      <c r="G107" s="13">
        <f t="shared" si="9"/>
        <v>0</v>
      </c>
      <c r="H107" s="16">
        <f>SUM(REP_EPG034_EjecucionPresupuesta!AA95:AA95)</f>
        <v>0</v>
      </c>
      <c r="I107" s="14">
        <f t="shared" si="10"/>
        <v>0</v>
      </c>
      <c r="K107" s="54"/>
    </row>
    <row r="108" spans="2:11" ht="18" customHeight="1" x14ac:dyDescent="0.25">
      <c r="B108" s="44" t="s">
        <v>235</v>
      </c>
      <c r="C108" s="52">
        <f>SUM(REP_EPG034_EjecucionPresupuesta!T96:T97)</f>
        <v>22266327000</v>
      </c>
      <c r="D108" s="52">
        <f>SUM(REP_EPG034_EjecucionPresupuesta!X96:X97)</f>
        <v>2908566622</v>
      </c>
      <c r="E108" s="25">
        <f>+D108/C108</f>
        <v>0.1306262421278552</v>
      </c>
      <c r="F108" s="52">
        <f>SUM(REP_EPG034_EjecucionPresupuesta!Y96:Y97)</f>
        <v>826942336</v>
      </c>
      <c r="G108" s="25">
        <f t="shared" si="9"/>
        <v>3.7138695394170758E-2</v>
      </c>
      <c r="H108" s="52">
        <f>SUM(REP_EPG034_EjecucionPresupuesta!AA96:AA97)</f>
        <v>826942336</v>
      </c>
      <c r="I108" s="25">
        <f t="shared" si="10"/>
        <v>3.7138695394170758E-2</v>
      </c>
    </row>
    <row r="109" spans="2:11" ht="6" customHeight="1" x14ac:dyDescent="0.25">
      <c r="B109" s="43"/>
      <c r="C109" s="43"/>
      <c r="D109" s="43"/>
      <c r="E109" s="55"/>
      <c r="F109" s="43"/>
      <c r="G109" s="55"/>
      <c r="H109" s="43"/>
      <c r="I109" s="55"/>
    </row>
    <row r="110" spans="2:11" ht="18" customHeight="1" x14ac:dyDescent="0.25">
      <c r="B110" s="47" t="s">
        <v>236</v>
      </c>
      <c r="C110" s="56">
        <f>+C103+C108</f>
        <v>257985536405</v>
      </c>
      <c r="D110" s="57">
        <f>+D103+D108</f>
        <v>134371589001.7</v>
      </c>
      <c r="E110" s="58">
        <f>+D110/C110</f>
        <v>0.52084931145425151</v>
      </c>
      <c r="F110" s="57">
        <f>+F103+F108</f>
        <v>43446871851.040009</v>
      </c>
      <c r="G110" s="58">
        <f>+F110/C110</f>
        <v>0.16840816914183399</v>
      </c>
      <c r="H110" s="57">
        <f>+H103+H108</f>
        <v>43445090505.040009</v>
      </c>
      <c r="I110" s="58">
        <f>+H110/C110</f>
        <v>0.16840126431288574</v>
      </c>
    </row>
    <row r="112" spans="2:11" x14ac:dyDescent="0.25">
      <c r="B112" s="48"/>
    </row>
    <row r="116" spans="2:9" ht="22.5" x14ac:dyDescent="0.25">
      <c r="C116" s="94" t="s">
        <v>249</v>
      </c>
      <c r="D116" s="94"/>
      <c r="E116" s="94"/>
      <c r="F116" s="94"/>
      <c r="G116" s="94"/>
      <c r="H116" s="94"/>
      <c r="I116" s="94"/>
    </row>
    <row r="120" spans="2:9" ht="16.5" x14ac:dyDescent="0.25">
      <c r="B120" s="60"/>
      <c r="C120" s="60"/>
      <c r="D120" s="60"/>
      <c r="E120" s="60"/>
      <c r="F120" s="60"/>
      <c r="G120" s="60"/>
      <c r="H120" s="60"/>
      <c r="I120" s="60"/>
    </row>
    <row r="121" spans="2:9" ht="18" customHeight="1" x14ac:dyDescent="0.25">
      <c r="B121" s="20" t="s">
        <v>222</v>
      </c>
      <c r="C121" s="7" t="s">
        <v>223</v>
      </c>
      <c r="D121" s="7" t="s">
        <v>224</v>
      </c>
      <c r="E121" s="7" t="s">
        <v>225</v>
      </c>
      <c r="F121" s="7" t="s">
        <v>226</v>
      </c>
      <c r="G121" s="7" t="s">
        <v>225</v>
      </c>
      <c r="H121" s="7" t="s">
        <v>227</v>
      </c>
      <c r="I121" s="7" t="s">
        <v>225</v>
      </c>
    </row>
    <row r="122" spans="2:9" ht="6" customHeight="1" x14ac:dyDescent="0.25">
      <c r="B122" s="43"/>
      <c r="C122" s="43"/>
      <c r="D122" s="43"/>
      <c r="E122" s="43"/>
      <c r="F122" s="43"/>
      <c r="G122" s="43"/>
      <c r="H122" s="43"/>
      <c r="I122" s="43"/>
    </row>
    <row r="123" spans="2:9" ht="18" customHeight="1" x14ac:dyDescent="0.25">
      <c r="B123" s="44" t="s">
        <v>228</v>
      </c>
      <c r="C123" s="52">
        <f>SUM(C124:C127)</f>
        <v>1632154076293</v>
      </c>
      <c r="D123" s="52">
        <f>+D124+D125+D126+D127</f>
        <v>1136988905639.3701</v>
      </c>
      <c r="E123" s="25">
        <f t="shared" ref="E123" si="11">+D123/C123</f>
        <v>0.69661861104543221</v>
      </c>
      <c r="F123" s="52">
        <f>+F124+F125+F126+F127</f>
        <v>447471878559.34003</v>
      </c>
      <c r="G123" s="25">
        <f t="shared" ref="G123:G126" si="12">+F123/C123</f>
        <v>0.27416031676105745</v>
      </c>
      <c r="H123" s="52">
        <f>+H124+H125+H126+H127</f>
        <v>447464493559.34003</v>
      </c>
      <c r="I123" s="25">
        <f t="shared" ref="I123:I126" si="13">+H123/C123</f>
        <v>0.27415579206568264</v>
      </c>
    </row>
    <row r="124" spans="2:9" ht="18" customHeight="1" x14ac:dyDescent="0.25">
      <c r="B124" s="8" t="s">
        <v>229</v>
      </c>
      <c r="C124" s="21">
        <f>SUM(REP_EPG034_EjecucionPresupuesta!T98:T100)</f>
        <v>43156000000</v>
      </c>
      <c r="D124" s="21">
        <f>SUM(REP_EPG034_EjecucionPresupuesta!X98:X100)</f>
        <v>12135903545</v>
      </c>
      <c r="E124" s="22">
        <f>+D124/C124</f>
        <v>0.28121011087681896</v>
      </c>
      <c r="F124" s="21">
        <f>SUM(REP_EPG034_EjecucionPresupuesta!Y98:Y100)</f>
        <v>12135903545</v>
      </c>
      <c r="G124" s="22">
        <f t="shared" si="12"/>
        <v>0.28121011087681896</v>
      </c>
      <c r="H124" s="21">
        <f>SUM(REP_EPG034_EjecucionPresupuesta!AA98:AA100)</f>
        <v>12135903545</v>
      </c>
      <c r="I124" s="23">
        <f t="shared" si="13"/>
        <v>0.28121011087681896</v>
      </c>
    </row>
    <row r="125" spans="2:9" ht="18" customHeight="1" x14ac:dyDescent="0.25">
      <c r="B125" s="9" t="s">
        <v>230</v>
      </c>
      <c r="C125" s="16">
        <f>SUM(REP_EPG034_EjecucionPresupuesta!T101:T101)</f>
        <v>127526800000</v>
      </c>
      <c r="D125" s="16">
        <f>SUM(REP_EPG034_EjecucionPresupuesta!X101:X101)</f>
        <v>67576870083.690002</v>
      </c>
      <c r="E125" s="22">
        <f>+D125/C125</f>
        <v>0.5299032837308707</v>
      </c>
      <c r="F125" s="16">
        <f>SUM(REP_EPG034_EjecucionPresupuesta!Y101:Y101)</f>
        <v>34214866022.950001</v>
      </c>
      <c r="G125" s="22">
        <f t="shared" si="12"/>
        <v>0.26829549571501832</v>
      </c>
      <c r="H125" s="16">
        <f>SUM(REP_EPG034_EjecucionPresupuesta!AA101:AA101)</f>
        <v>34207481022.950001</v>
      </c>
      <c r="I125" s="23">
        <f t="shared" si="13"/>
        <v>0.26823758631871891</v>
      </c>
    </row>
    <row r="126" spans="2:9" ht="18" customHeight="1" x14ac:dyDescent="0.25">
      <c r="B126" s="9" t="s">
        <v>231</v>
      </c>
      <c r="C126" s="21">
        <f>SUM(REP_EPG034_EjecucionPresupuesta!T102:T105)</f>
        <v>1456168276293</v>
      </c>
      <c r="D126" s="21">
        <f>SUM(REP_EPG034_EjecucionPresupuesta!X102:X105)</f>
        <v>1057276132010.6801</v>
      </c>
      <c r="E126" s="22">
        <f>+D126/C126</f>
        <v>0.72606727479478639</v>
      </c>
      <c r="F126" s="21">
        <f>SUM(REP_EPG034_EjecucionPresupuesta!Y102:Y105)</f>
        <v>401121108991.39001</v>
      </c>
      <c r="G126" s="22">
        <f t="shared" si="12"/>
        <v>0.27546343065001594</v>
      </c>
      <c r="H126" s="21">
        <f>SUM(REP_EPG034_EjecucionPresupuesta!AA102:AA105)</f>
        <v>401121108991.39001</v>
      </c>
      <c r="I126" s="23">
        <f t="shared" si="13"/>
        <v>0.27546343065001594</v>
      </c>
    </row>
    <row r="127" spans="2:9" ht="40.5" customHeight="1" x14ac:dyDescent="0.25">
      <c r="B127" s="15" t="s">
        <v>233</v>
      </c>
      <c r="C127" s="21">
        <f>SUM(REP_EPG034_EjecucionPresupuesta!T106:T108)</f>
        <v>5303000000</v>
      </c>
      <c r="D127" s="21">
        <f>SUM(REP_EPG034_EjecucionPresupuesta!X106:X108)</f>
        <v>0</v>
      </c>
      <c r="E127" s="22">
        <f>+D127/C127</f>
        <v>0</v>
      </c>
      <c r="F127" s="21">
        <f>SUM(REP_EPG034_EjecucionPresupuesta!Y106:Y108)</f>
        <v>0</v>
      </c>
      <c r="G127" s="22">
        <f>+F127/C127</f>
        <v>0</v>
      </c>
      <c r="H127" s="21">
        <f>SUM(REP_EPG034_EjecucionPresupuesta!AA106:AA108)</f>
        <v>0</v>
      </c>
      <c r="I127" s="23">
        <f>+H127/C127</f>
        <v>0</v>
      </c>
    </row>
    <row r="128" spans="2:9" ht="18" customHeight="1" x14ac:dyDescent="0.25">
      <c r="B128" s="44" t="s">
        <v>235</v>
      </c>
      <c r="C128" s="52">
        <f>SUM(REP_EPG034_EjecucionPresupuesta!T109:T112)</f>
        <v>417154693375</v>
      </c>
      <c r="D128" s="52">
        <f>SUM(REP_EPG034_EjecucionPresupuesta!X109:X112)</f>
        <v>235147393526.15002</v>
      </c>
      <c r="E128" s="25">
        <f>+D128/C128</f>
        <v>0.56369351049051952</v>
      </c>
      <c r="F128" s="52">
        <f>SUM(REP_EPG034_EjecucionPresupuesta!Y109:Y112)</f>
        <v>74457610663.990005</v>
      </c>
      <c r="G128" s="25">
        <f>+F128/C128</f>
        <v>0.17848920759248549</v>
      </c>
      <c r="H128" s="52">
        <f>SUM(REP_EPG034_EjecucionPresupuesta!AA109:AA112)</f>
        <v>74457610663.990005</v>
      </c>
      <c r="I128" s="25">
        <f>+H128/C128</f>
        <v>0.17848920759248549</v>
      </c>
    </row>
    <row r="129" spans="2:9" ht="8.25" customHeight="1" x14ac:dyDescent="0.25">
      <c r="B129" s="43"/>
      <c r="C129" s="61"/>
      <c r="D129" s="61"/>
      <c r="E129" s="62"/>
      <c r="F129" s="61"/>
      <c r="G129" s="62"/>
      <c r="H129" s="61"/>
      <c r="I129" s="62"/>
    </row>
    <row r="130" spans="2:9" ht="18.75" customHeight="1" x14ac:dyDescent="0.25">
      <c r="B130" s="47" t="s">
        <v>236</v>
      </c>
      <c r="C130" s="57">
        <f>+C123+C128</f>
        <v>2049308769668</v>
      </c>
      <c r="D130" s="57">
        <f>+D123+D128</f>
        <v>1372136299165.52</v>
      </c>
      <c r="E130" s="58">
        <f>+D130/C130</f>
        <v>0.66956054620691152</v>
      </c>
      <c r="F130" s="57">
        <f>+F123+F128</f>
        <v>521929489223.33002</v>
      </c>
      <c r="G130" s="58">
        <f>+F130/C130</f>
        <v>0.25468562714826309</v>
      </c>
      <c r="H130" s="57">
        <f>+H123+H128</f>
        <v>521922104223.33002</v>
      </c>
      <c r="I130" s="58">
        <f>+H130/C130</f>
        <v>0.25468202349413871</v>
      </c>
    </row>
  </sheetData>
  <mergeCells count="7">
    <mergeCell ref="C116:I116"/>
    <mergeCell ref="C6:I6"/>
    <mergeCell ref="C30:I30"/>
    <mergeCell ref="C52:I52"/>
    <mergeCell ref="C75:I75"/>
    <mergeCell ref="C96:I96"/>
    <mergeCell ref="B10:I10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landscape" r:id="rId1"/>
  <ignoredErrors>
    <ignoredError sqref="G14 E14:E17 G15:G18 E22:G22 E21 G21 E19 G19 F20" formula="1"/>
    <ignoredError sqref="E18" evalError="1" formula="1"/>
    <ignoredError sqref="G123 G103 E123 E103 G81 E81 G66 G43" formula="1" formulaRange="1"/>
    <ignoredError sqref="C45:I51 E43 H43 C68:I74 C66:F66 H66:I66 D81 F81 H81:I81 C89:I89 C93:I95 C103:D103 F103 C109:I109 C114:I115 C129:I129 D123 F123 H103:I103 H123:I123 C53:I58 C76:I80 C97:I102 C117:I122 C91 E91:I91 C111:I111 D92:I9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Ejecución Presupuestal</MJCategoriaPresupuesto>
    <Anio xmlns="c0be8936-52a6-483a-8244-753b4d7ec91d">2026</Anio>
    <_dlc_DocId xmlns="81cc8fc0-8d1e-4295-8f37-5d076116407c">2TV4CCKVFCYA-94321226-224</_dlc_DocId>
    <_dlc_DocIdUrl xmlns="81cc8fc0-8d1e-4295-8f37-5d076116407c">
      <Url>https://www.minjusticia.gov.co/ministerio/_layouts/15/DocIdRedir.aspx?ID=2TV4CCKVFCYA-94321226-224</Url>
      <Description>2TV4CCKVFCYA-94321226-224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279A6AD-4F0D-47CC-8CF2-627AA3428A11}">
  <ds:schemaRefs>
    <ds:schemaRef ds:uri="484c3a85-4dde-40e4-b89c-53b88490b6dc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92e8ca07-96c7-4cff-8236-e170392099e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6FF0E95-A7E4-42EA-98AB-F3E7DB0C6E8F}"/>
</file>

<file path=customXml/itemProps3.xml><?xml version="1.0" encoding="utf-8"?>
<ds:datastoreItem xmlns:ds="http://schemas.openxmlformats.org/officeDocument/2006/customXml" ds:itemID="{475FCD56-D92A-446E-884C-3834B37C2A8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0B1CDBC-BB45-491A-A1F5-213B425D40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REP_EPG034_EjecucionPresupuesta</vt:lpstr>
      <vt:lpstr>EJECUCION SECTORIAL</vt:lpstr>
      <vt:lpstr>'EJECUCION SECTORIAL'!Área_de_impresión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1-Ejecuc_Pptal_Sect_Just_MY_2026</dc:title>
  <dc:subject/>
  <dc:creator>BELKIS YORGETH RONCANCIO ENCISO</dc:creator>
  <cp:keywords/>
  <dc:description/>
  <cp:lastModifiedBy>MARIA YINETTE SALAMANCA SANCHEZ</cp:lastModifiedBy>
  <cp:revision/>
  <dcterms:created xsi:type="dcterms:W3CDTF">2018-02-21T20:39:46Z</dcterms:created>
  <dcterms:modified xsi:type="dcterms:W3CDTF">2026-06-02T19:37:10Z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25898330-3ddb-47e3-9088-c9d27c03a145</vt:lpwstr>
  </property>
  <property fmtid="{D5CDD505-2E9C-101B-9397-08002B2CF9AE}" pid="4" name="MediaServiceImageTags">
    <vt:lpwstr/>
  </property>
</Properties>
</file>