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n\Desktop\BELKIS\Trabajo en Casa\Informes Pag WEB MJD\"/>
    </mc:Choice>
  </mc:AlternateContent>
  <bookViews>
    <workbookView xWindow="0" yWindow="0" windowWidth="21600" windowHeight="91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E85" i="1"/>
  <c r="D20" i="1"/>
  <c r="C20" i="1"/>
  <c r="G108" i="1"/>
  <c r="G107" i="1"/>
  <c r="G87" i="1"/>
  <c r="G86" i="1"/>
  <c r="G84" i="1"/>
  <c r="G82" i="1"/>
  <c r="E65" i="1"/>
  <c r="G65" i="1"/>
  <c r="E41" i="1"/>
  <c r="G41" i="1"/>
  <c r="E40" i="1"/>
  <c r="G40" i="1"/>
  <c r="G39" i="1"/>
  <c r="G110" i="1"/>
  <c r="E82" i="1"/>
  <c r="E39" i="1"/>
  <c r="E87" i="1"/>
  <c r="F22" i="1"/>
  <c r="F21" i="1"/>
  <c r="F20" i="1"/>
  <c r="F19" i="1"/>
  <c r="F18" i="1"/>
  <c r="F17" i="1"/>
  <c r="F16" i="1"/>
  <c r="F24" i="1"/>
  <c r="D17" i="1"/>
  <c r="D18" i="1"/>
  <c r="D19" i="1"/>
  <c r="D21" i="1"/>
  <c r="C22" i="1"/>
  <c r="C21" i="1"/>
  <c r="G21" i="1"/>
  <c r="C19" i="1"/>
  <c r="G19" i="1"/>
  <c r="C18" i="1"/>
  <c r="G18" i="1"/>
  <c r="C17" i="1"/>
  <c r="E129" i="1"/>
  <c r="E130" i="1"/>
  <c r="E83" i="1"/>
  <c r="E84" i="1"/>
  <c r="E86" i="1"/>
  <c r="E110" i="1"/>
  <c r="E108" i="1"/>
  <c r="E107" i="1"/>
  <c r="C38" i="1"/>
  <c r="C45" i="1"/>
  <c r="E21" i="1"/>
  <c r="E18" i="1"/>
  <c r="D16" i="1"/>
  <c r="C16" i="1"/>
  <c r="C24" i="1"/>
  <c r="E19" i="1"/>
  <c r="F127" i="1"/>
  <c r="D127" i="1"/>
  <c r="D134" i="1"/>
  <c r="C127" i="1"/>
  <c r="C134" i="1"/>
  <c r="E134" i="1"/>
  <c r="G24" i="1"/>
  <c r="C81" i="1"/>
  <c r="F105" i="1"/>
  <c r="D105" i="1"/>
  <c r="C105" i="1"/>
  <c r="E105" i="1"/>
  <c r="F81" i="1"/>
  <c r="D81" i="1"/>
  <c r="F60" i="1"/>
  <c r="D60" i="1"/>
  <c r="C60" i="1"/>
  <c r="F38" i="1"/>
  <c r="D38" i="1"/>
  <c r="E81" i="1"/>
  <c r="G132" i="1"/>
  <c r="G130" i="1"/>
  <c r="G129" i="1"/>
  <c r="G128" i="1"/>
  <c r="E132" i="1"/>
  <c r="E128" i="1"/>
  <c r="G83" i="1"/>
  <c r="D67" i="1"/>
  <c r="C67" i="1"/>
  <c r="E67" i="1"/>
  <c r="G62" i="1"/>
  <c r="E62" i="1"/>
  <c r="G43" i="1"/>
  <c r="E43" i="1"/>
  <c r="G17" i="1"/>
  <c r="D22" i="1"/>
  <c r="D24" i="1"/>
  <c r="E24" i="1"/>
  <c r="E17" i="1"/>
  <c r="G22" i="1"/>
  <c r="E22" i="1"/>
  <c r="F112" i="1"/>
  <c r="E60" i="1"/>
  <c r="G81" i="1"/>
  <c r="G60" i="1"/>
  <c r="E127" i="1"/>
  <c r="F45" i="1"/>
  <c r="G45" i="1"/>
  <c r="G38" i="1"/>
  <c r="E38" i="1"/>
  <c r="D45" i="1"/>
  <c r="E45" i="1"/>
  <c r="F134" i="1"/>
  <c r="G134" i="1"/>
  <c r="G127" i="1"/>
  <c r="C89" i="1"/>
  <c r="C112" i="1"/>
  <c r="G112" i="1"/>
  <c r="F89" i="1"/>
  <c r="D112" i="1"/>
  <c r="E112" i="1"/>
  <c r="D89" i="1"/>
  <c r="F67" i="1"/>
  <c r="G67" i="1"/>
  <c r="G16" i="1"/>
  <c r="E89" i="1"/>
  <c r="G89" i="1"/>
  <c r="E1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<sst xmlns="http://schemas.openxmlformats.org/spreadsheetml/2006/main" count="87" uniqueCount="16">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</sst>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D141" sqref="D141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287759655275.67999</v>
      </c>
      <c r="D16" s="16">
        <f>+D17+D18+D19+D20+D21</f>
        <v>242971733748.19</v>
      </c>
      <c r="E16" s="33">
        <f>+D16/C16</f>
        <v>0.84435649436477744</v>
      </c>
      <c r="F16" s="16">
        <f>+F17+F18+F19+F20+F21</f>
        <v>236044837301.08002</v>
      </c>
      <c r="G16" s="33">
        <f>+F16/C16</f>
        <v>0.82028468193341397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1364952920</v>
      </c>
      <c r="E17" s="34">
        <f>+D17/C17</f>
        <v>0.9373503984376127</v>
      </c>
      <c r="F17" s="29">
        <f>+F39+F61+F82+F106+F128</f>
        <v>1343338393</v>
      </c>
      <c r="G17" s="34">
        <f>+F17/C17</f>
        <v>0.92250711322343071</v>
      </c>
    </row>
    <row r="18" spans="2:7" s="1" customFormat="1" ht="18" customHeight="1" x14ac:dyDescent="0.25">
      <c r="B18" s="19" t="s">
        <v>12</v>
      </c>
      <c r="C18" s="29">
        <f t="shared" si="0"/>
        <v>52791284956.910004</v>
      </c>
      <c r="D18" s="29">
        <f t="shared" si="0"/>
        <v>39195820663.009995</v>
      </c>
      <c r="E18" s="34">
        <f t="shared" ref="E18:E21" si="1">+D18/C18</f>
        <v>0.7424676382664851</v>
      </c>
      <c r="F18" s="29">
        <f>+F40+F62+F83+F107+F129</f>
        <v>39128528476.419998</v>
      </c>
      <c r="G18" s="34">
        <f t="shared" ref="G18:G21" si="2">+F18/C18</f>
        <v>0.74119295463935009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200888364127.42999</v>
      </c>
      <c r="E19" s="34">
        <f t="shared" si="1"/>
        <v>0.86594145050166382</v>
      </c>
      <c r="F19" s="29">
        <f>+F41+F63+F84+F108+F130</f>
        <v>194056111583.91</v>
      </c>
      <c r="G19" s="34">
        <f t="shared" si="2"/>
        <v>0.83649061245324174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v>0</v>
      </c>
      <c r="F20" s="29">
        <f>+F85</f>
        <v>1484488090.75</v>
      </c>
      <c r="G20" s="34">
        <v>0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237716390084.02002</v>
      </c>
      <c r="D22" s="16">
        <f>+D43+D65+D87+D110+D132</f>
        <v>24817480332.469997</v>
      </c>
      <c r="E22" s="33">
        <f>+D22/C22</f>
        <v>0.10439953393074136</v>
      </c>
      <c r="F22" s="16">
        <f>+F43+F65+F87+F110+F132</f>
        <v>23745269016.339996</v>
      </c>
      <c r="G22" s="33">
        <f>+F22/C22</f>
        <v>9.98890695250223E-2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525476045359.70001</v>
      </c>
      <c r="D24" s="18">
        <f>+D22+D16</f>
        <v>267789214080.66</v>
      </c>
      <c r="E24" s="36">
        <f>+D24/C24</f>
        <v>0.50961260069876702</v>
      </c>
      <c r="F24" s="18">
        <f>+F22+F16</f>
        <v>259790106317.42001</v>
      </c>
      <c r="G24" s="36">
        <f>+F24/C24</f>
        <v>0.49439000809178263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1458726858.2</v>
      </c>
      <c r="E38" s="37">
        <f>+D38/C38</f>
        <v>0.58583443305183491</v>
      </c>
      <c r="F38" s="24">
        <f>+F39+F40+F41+F42</f>
        <v>1458726858.2</v>
      </c>
      <c r="G38" s="37">
        <f>+F38/C38</f>
        <v>0.58583443305183491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395869401.68000001</v>
      </c>
      <c r="E40" s="38">
        <f>+D40/C40</f>
        <v>0.53468424281518423</v>
      </c>
      <c r="F40" s="30">
        <v>395869401.68000001</v>
      </c>
      <c r="G40" s="38">
        <f>+F40/C40</f>
        <v>0.53468424281518423</v>
      </c>
    </row>
    <row r="41" spans="2:7" ht="18" customHeight="1" x14ac:dyDescent="0.25">
      <c r="B41" s="19" t="s">
        <v>13</v>
      </c>
      <c r="C41" s="30">
        <v>1497473041.4200001</v>
      </c>
      <c r="D41" s="30">
        <v>810711779.51999998</v>
      </c>
      <c r="E41" s="38">
        <f>+D41/C41</f>
        <v>0.54138656062297519</v>
      </c>
      <c r="F41" s="30">
        <v>810711779.51999998</v>
      </c>
      <c r="G41" s="38">
        <f>+F41/C41</f>
        <v>0.54138656062297519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2401358194.3899999</v>
      </c>
      <c r="E43" s="37">
        <f>+D43/C43</f>
        <v>0.54642565397443277</v>
      </c>
      <c r="F43" s="25">
        <v>2401358194.3899999</v>
      </c>
      <c r="G43" s="37">
        <f>+F43/C43</f>
        <v>0.54642565397443277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3860085052.5900002</v>
      </c>
      <c r="E45" s="40">
        <f>+D45/C45</f>
        <v>0.56067875258235234</v>
      </c>
      <c r="F45" s="27">
        <f>+F43+F38</f>
        <v>3860085052.5900002</v>
      </c>
      <c r="G45" s="40">
        <f>+F45/C45</f>
        <v>0.56067875258235234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5445664334.3100004</v>
      </c>
      <c r="D60" s="28">
        <f>+D61+D62+D63+D64</f>
        <v>3240911844.0100002</v>
      </c>
      <c r="E60" s="33">
        <f>+D60/C60</f>
        <v>0.59513617532224261</v>
      </c>
      <c r="F60" s="28">
        <f>+F61+F62+F63+F64</f>
        <v>3239984994.0100002</v>
      </c>
      <c r="G60" s="33">
        <f>+F60/C60</f>
        <v>0.59496597570230636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5445664334.3100004</v>
      </c>
      <c r="D62" s="29">
        <v>3240911844.0100002</v>
      </c>
      <c r="E62" s="34">
        <f>+D62/C62</f>
        <v>0.59513617532224261</v>
      </c>
      <c r="F62" s="29">
        <v>3239984994.0100002</v>
      </c>
      <c r="G62" s="34">
        <f t="shared" ref="G62" si="4">+F62/C62</f>
        <v>0.59496597570230636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12519213007.050001</v>
      </c>
      <c r="D65" s="16">
        <v>3102748576.3899999</v>
      </c>
      <c r="E65" s="33">
        <f>+D65/C65</f>
        <v>0.24783894759540676</v>
      </c>
      <c r="F65" s="16">
        <v>3102748576.3899999</v>
      </c>
      <c r="G65" s="33">
        <f>+F65/C65</f>
        <v>0.24783894759540676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17964877341.360001</v>
      </c>
      <c r="D67" s="18">
        <f>+D65+D60</f>
        <v>6343660420.3999996</v>
      </c>
      <c r="E67" s="36">
        <f>+D67/C67</f>
        <v>0.3531145968803906</v>
      </c>
      <c r="F67" s="18">
        <f>+F65+F60</f>
        <v>6342733570.3999996</v>
      </c>
      <c r="G67" s="36">
        <f>+F67/C67</f>
        <v>0.3530630045437223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43282176951.479996</v>
      </c>
      <c r="E81" s="37">
        <f>+D81/C81</f>
        <v>0.96221468672637489</v>
      </c>
      <c r="F81" s="24">
        <f>+F82+F83+F84+F85+F86</f>
        <v>43122864904.400002</v>
      </c>
      <c r="G81" s="37">
        <f t="shared" ref="G81:G87" si="5">+F81/C81</f>
        <v>0.95867298891286934</v>
      </c>
    </row>
    <row r="82" spans="2:7" ht="18" customHeight="1" x14ac:dyDescent="0.25">
      <c r="B82" s="19" t="s">
        <v>7</v>
      </c>
      <c r="C82" s="30">
        <v>1196732258.5999999</v>
      </c>
      <c r="D82" s="30">
        <v>1105503027</v>
      </c>
      <c r="E82" s="41">
        <f>+D82/C82</f>
        <v>0.92376805175559928</v>
      </c>
      <c r="F82" s="30">
        <v>1083888500</v>
      </c>
      <c r="G82" s="41">
        <f t="shared" si="5"/>
        <v>0.90570676290450258</v>
      </c>
    </row>
    <row r="83" spans="2:7" ht="18" customHeight="1" x14ac:dyDescent="0.25">
      <c r="B83" s="19" t="s">
        <v>12</v>
      </c>
      <c r="C83" s="30">
        <v>28689472754.16</v>
      </c>
      <c r="D83" s="30">
        <v>27400917505.939999</v>
      </c>
      <c r="E83" s="41">
        <f t="shared" ref="E83:E86" si="6">+D83/C83</f>
        <v>0.95508613004980514</v>
      </c>
      <c r="F83" s="30">
        <v>27359979344.66</v>
      </c>
      <c r="G83" s="41">
        <f t="shared" si="5"/>
        <v>0.95365918987454301</v>
      </c>
    </row>
    <row r="84" spans="2:7" ht="18" customHeight="1" x14ac:dyDescent="0.25">
      <c r="B84" s="19" t="s">
        <v>13</v>
      </c>
      <c r="C84" s="30">
        <v>13571827665.389999</v>
      </c>
      <c r="D84" s="30">
        <v>13253160380.789999</v>
      </c>
      <c r="E84" s="41">
        <f t="shared" si="6"/>
        <v>0.97651994318991797</v>
      </c>
      <c r="F84" s="30">
        <v>13162138211.99</v>
      </c>
      <c r="G84" s="41">
        <f t="shared" si="5"/>
        <v>0.96981324376489375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1484488090.75</v>
      </c>
      <c r="G85" s="41">
        <f t="shared" si="5"/>
        <v>0.99534827896343714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249365166.28</v>
      </c>
      <c r="E87" s="37">
        <f>+D87/C87</f>
        <v>0.39345795561852093</v>
      </c>
      <c r="F87" s="25">
        <v>249365166.28</v>
      </c>
      <c r="G87" s="37">
        <f t="shared" si="5"/>
        <v>0.39345795561852093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43531542117.759995</v>
      </c>
      <c r="E89" s="40">
        <f>+D89/C89</f>
        <v>0.95431244085111389</v>
      </c>
      <c r="F89" s="27">
        <f>+F87+F81</f>
        <v>43372230070.68</v>
      </c>
      <c r="G89" s="40">
        <f>+F89/C89</f>
        <v>0.95081995101249017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231183172111.06</v>
      </c>
      <c r="D127" s="28">
        <f>+D128+D129+D130+D131</f>
        <v>191380914648.04001</v>
      </c>
      <c r="E127" s="33">
        <f>+D127/C127</f>
        <v>0.82783237594863068</v>
      </c>
      <c r="F127" s="28">
        <f>+F128+F129+F130+F131</f>
        <v>184614257098.01001</v>
      </c>
      <c r="G127" s="33">
        <f>+F127/C127</f>
        <v>0.79856269559845661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17840913500.16</v>
      </c>
      <c r="D129" s="29">
        <v>8083267323.3800001</v>
      </c>
      <c r="E129" s="34">
        <f t="shared" ref="E129:E130" si="7">+D129/C129</f>
        <v>0.45307474436819101</v>
      </c>
      <c r="F129" s="29">
        <v>8057840148.0699997</v>
      </c>
      <c r="G129" s="34">
        <f>+F129/C129</f>
        <v>0.45164952725081797</v>
      </c>
    </row>
    <row r="130" spans="2:7" ht="18" customHeight="1" x14ac:dyDescent="0.25">
      <c r="B130" s="19" t="s">
        <v>13</v>
      </c>
      <c r="C130" s="29">
        <v>213334954394.89999</v>
      </c>
      <c r="D130" s="29">
        <v>183290343108.66</v>
      </c>
      <c r="E130" s="34">
        <f t="shared" si="7"/>
        <v>0.85916695474748583</v>
      </c>
      <c r="F130" s="29">
        <v>176549112733.94</v>
      </c>
      <c r="G130" s="34">
        <f>+F130/C130</f>
        <v>0.82756767748023852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18827527879.049999</v>
      </c>
      <c r="E132" s="33">
        <f>+D132/C132</f>
        <v>8.5606034081990662E-2</v>
      </c>
      <c r="F132" s="16">
        <v>17755316562.919998</v>
      </c>
      <c r="G132" s="33">
        <f>+F132/C132</f>
        <v>8.0730844993897155E-2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451115424328.44</v>
      </c>
      <c r="D134" s="18">
        <f>+D132+D127</f>
        <v>210208442527.09</v>
      </c>
      <c r="E134" s="36">
        <f>+D134/C134</f>
        <v>0.46597485076024625</v>
      </c>
      <c r="F134" s="18">
        <f>+F132+F127</f>
        <v>202369573660.92999</v>
      </c>
      <c r="G134" s="36">
        <f>+F134/C134</f>
        <v>0.44859821399853622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19 E24 E81 E21 E89 E45 E6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2TV4CCKVFCYA-94321226-11</_dlc_DocId>
    <_dlc_DocIdUrl xmlns="81cc8fc0-8d1e-4295-8f37-5d076116407c">
      <Url>https://www.minjusticia.gov.co/ministerio/_layouts/15/DocIdRedir.aspx?ID=2TV4CCKVFCYA-94321226-11</Url>
      <Description>2TV4CCKVFCYA-94321226-11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3E1911-7B58-4190-A80F-185317EEB4EE}"/>
</file>

<file path=customXml/itemProps2.xml><?xml version="1.0" encoding="utf-8"?>
<ds:datastoreItem xmlns:ds="http://schemas.openxmlformats.org/officeDocument/2006/customXml" ds:itemID="{B6ACA666-8946-48EA-A6E8-FE69A15821D0}"/>
</file>

<file path=customXml/itemProps3.xml><?xml version="1.0" encoding="utf-8"?>
<ds:datastoreItem xmlns:ds="http://schemas.openxmlformats.org/officeDocument/2006/customXml" ds:itemID="{213C46A3-AA7E-4DAD-88B3-1CE1471A85CD}"/>
</file>

<file path=customXml/itemProps4.xml><?xml version="1.0" encoding="utf-8"?>
<ds:datastoreItem xmlns:ds="http://schemas.openxmlformats.org/officeDocument/2006/customXml" ds:itemID="{01B2ED4C-770C-40A3-8D33-F0557B22E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Mayo</dc:title>
  <dc:creator>BELKIS YORGETH RONCANCIO ENCISO</dc:creator>
  <cp:lastModifiedBy>Steven</cp:lastModifiedBy>
  <cp:lastPrinted>2018-06-05T16:42:59Z</cp:lastPrinted>
  <dcterms:created xsi:type="dcterms:W3CDTF">2018-02-21T20:39:46Z</dcterms:created>
  <dcterms:modified xsi:type="dcterms:W3CDTF">2020-06-02T00:31:30Z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ffda8f04-fd30-45cf-bc61-c323f878679d</vt:lpwstr>
  </property>
</Properties>
</file>