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G131" i="1"/>
  <c r="E131" i="1"/>
  <c r="E81" i="1"/>
  <c r="G81" i="1"/>
  <c r="C59" i="1"/>
  <c r="C66" i="1" s="1"/>
  <c r="G42" i="1"/>
  <c r="G39" i="1"/>
  <c r="E64" i="1"/>
  <c r="E61" i="1"/>
  <c r="F22" i="1" l="1"/>
  <c r="F21" i="1"/>
  <c r="F20" i="1"/>
  <c r="F19" i="1"/>
  <c r="F18" i="1"/>
  <c r="F17" i="1"/>
  <c r="C22" i="1"/>
  <c r="D18" i="1"/>
  <c r="D19" i="1"/>
  <c r="D20" i="1"/>
  <c r="D21" i="1"/>
  <c r="G130" i="1"/>
  <c r="G129" i="1"/>
  <c r="G128" i="1"/>
  <c r="G127" i="1"/>
  <c r="E130" i="1"/>
  <c r="E129" i="1"/>
  <c r="E128" i="1"/>
  <c r="E127" i="1"/>
  <c r="G109" i="1"/>
  <c r="E109" i="1"/>
  <c r="G86" i="1"/>
  <c r="E86" i="1"/>
  <c r="E42" i="1"/>
  <c r="G38" i="1"/>
  <c r="E40" i="1"/>
  <c r="E39" i="1"/>
  <c r="E38" i="1"/>
  <c r="G107" i="1"/>
  <c r="G106" i="1"/>
  <c r="G82" i="1"/>
  <c r="G83" i="1"/>
  <c r="G84" i="1"/>
  <c r="G85" i="1"/>
  <c r="F16" i="1" l="1"/>
  <c r="F24" i="1" s="1"/>
  <c r="D17" i="1"/>
  <c r="C21" i="1"/>
  <c r="C20" i="1"/>
  <c r="E20" i="1" s="1"/>
  <c r="C19" i="1"/>
  <c r="C18" i="1"/>
  <c r="E82" i="1"/>
  <c r="E83" i="1"/>
  <c r="E84" i="1"/>
  <c r="E85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D126" i="1"/>
  <c r="D133" i="1" s="1"/>
  <c r="C126" i="1"/>
  <c r="F133" i="1" l="1"/>
  <c r="G126" i="1"/>
  <c r="C133" i="1"/>
  <c r="E133" i="1" s="1"/>
  <c r="C80" i="1"/>
  <c r="C88" i="1" s="1"/>
  <c r="F104" i="1"/>
  <c r="F111" i="1" s="1"/>
  <c r="D104" i="1"/>
  <c r="D111" i="1" s="1"/>
  <c r="C104" i="1"/>
  <c r="C111" i="1" s="1"/>
  <c r="F80" i="1"/>
  <c r="D80" i="1"/>
  <c r="F59" i="1"/>
  <c r="D59" i="1"/>
  <c r="E59" i="1" s="1"/>
  <c r="F37" i="1"/>
  <c r="F44" i="1" s="1"/>
  <c r="D37" i="1"/>
  <c r="D44" i="1" s="1"/>
  <c r="E111" i="1" l="1"/>
  <c r="G133" i="1"/>
  <c r="G104" i="1"/>
  <c r="E104" i="1"/>
  <c r="E80" i="1"/>
  <c r="G64" i="1"/>
  <c r="D66" i="1"/>
  <c r="G61" i="1"/>
  <c r="G24" i="1" l="1"/>
  <c r="G17" i="1"/>
  <c r="D22" i="1"/>
  <c r="D24" i="1" s="1"/>
  <c r="E24" i="1" s="1"/>
  <c r="E17" i="1"/>
  <c r="G22" i="1" l="1"/>
  <c r="E22" i="1"/>
  <c r="G111" i="1" l="1"/>
  <c r="G80" i="1"/>
  <c r="G59" i="1"/>
  <c r="E126" i="1"/>
  <c r="G44" i="1"/>
  <c r="G37" i="1"/>
  <c r="E37" i="1"/>
  <c r="E44" i="1"/>
  <c r="F88" i="1"/>
  <c r="G88" i="1" s="1"/>
  <c r="D88" i="1"/>
  <c r="E88" i="1" s="1"/>
  <c r="E66" i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<sst xmlns="http://schemas.openxmlformats.org/spreadsheetml/2006/main" count="87" uniqueCount="16">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</sst>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164" fontId="0" fillId="0" borderId="0" xfId="4" applyFont="1" applyBorder="1"/>
    <xf numFmtId="165" fontId="0" fillId="0" borderId="0" xfId="0" applyNumberFormat="1" applyBorder="1"/>
    <xf numFmtId="4" fontId="0" fillId="3" borderId="0" xfId="0" applyNumberForma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93</xdr:row>
      <xdr:rowOff>104776</xdr:rowOff>
    </xdr:from>
    <xdr:to>
      <xdr:col>2</xdr:col>
      <xdr:colOff>790545</xdr:colOff>
      <xdr:row>98</xdr:row>
      <xdr:rowOff>85726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19411951"/>
          <a:ext cx="404809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116</xdr:row>
      <xdr:rowOff>76201</xdr:rowOff>
    </xdr:from>
    <xdr:to>
      <xdr:col>2</xdr:col>
      <xdr:colOff>148889</xdr:colOff>
      <xdr:row>119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4193501"/>
          <a:ext cx="3444539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923927</xdr:colOff>
      <xdr:row>3</xdr:row>
      <xdr:rowOff>142877</xdr:rowOff>
    </xdr:from>
    <xdr:to>
      <xdr:col>1</xdr:col>
      <xdr:colOff>2057400</xdr:colOff>
      <xdr:row>8</xdr:row>
      <xdr:rowOff>182563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5927" y="714377"/>
          <a:ext cx="1133473" cy="110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485775</xdr:colOff>
      <xdr:row>31</xdr:row>
      <xdr:rowOff>145529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5981700"/>
          <a:ext cx="3800474" cy="64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showGridLines="0" tabSelected="1" zoomScaleNormal="100" workbookViewId="0"/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8" max="8" width="16.28515625" bestFit="1" customWidth="1"/>
    <col min="9" max="9" width="16.42578125" bestFit="1" customWidth="1"/>
    <col min="10" max="10" width="16.28515625" bestFit="1" customWidth="1"/>
  </cols>
  <sheetData>
    <row r="8" spans="2:7" ht="24" x14ac:dyDescent="0.35">
      <c r="C8" s="14"/>
      <c r="D8" s="47" t="s">
        <v>15</v>
      </c>
      <c r="E8" s="47"/>
      <c r="F8" s="47"/>
      <c r="G8" s="47"/>
    </row>
    <row r="12" spans="2:7" s="12" customFormat="1" ht="21" customHeight="1" x14ac:dyDescent="0.35">
      <c r="B12" s="48" t="s">
        <v>0</v>
      </c>
      <c r="C12" s="48"/>
      <c r="D12" s="48"/>
      <c r="E12" s="48"/>
      <c r="F12" s="48"/>
      <c r="G12" s="48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211353066405.25</v>
      </c>
      <c r="D16" s="16">
        <f>+D17+D18+D19+D20+D21</f>
        <v>195781547939.03003</v>
      </c>
      <c r="E16" s="32">
        <f>+D16/C16</f>
        <v>0.92632461534121757</v>
      </c>
      <c r="F16" s="16">
        <f>+F17+F18+F19+F20+F21</f>
        <v>195763700372.07004</v>
      </c>
      <c r="G16" s="32">
        <f>+F16/C16</f>
        <v>0.92624017101654543</v>
      </c>
    </row>
    <row r="17" spans="2:11" s="1" customFormat="1" ht="18" customHeight="1" x14ac:dyDescent="0.25">
      <c r="B17" s="19" t="s">
        <v>7</v>
      </c>
      <c r="C17" s="29">
        <f>+C38+C60+C81+C105+C127</f>
        <v>702249878.63</v>
      </c>
      <c r="D17" s="29">
        <f t="shared" ref="C17:D19" si="0">+D38+D60+D81+D105+D127</f>
        <v>694006587.42999995</v>
      </c>
      <c r="E17" s="33">
        <f>+D17/C17</f>
        <v>0.98826159825604865</v>
      </c>
      <c r="F17" s="29">
        <f>+F38+F60+F81+F105+F127</f>
        <v>692587982.87</v>
      </c>
      <c r="G17" s="33">
        <f>+F17/C17</f>
        <v>0.98624151309381625</v>
      </c>
      <c r="H17" s="44"/>
      <c r="I17" s="45"/>
    </row>
    <row r="18" spans="2:11" s="1" customFormat="1" ht="18" customHeight="1" x14ac:dyDescent="0.25">
      <c r="B18" s="19" t="s">
        <v>12</v>
      </c>
      <c r="C18" s="29">
        <f t="shared" si="0"/>
        <v>32659149347.829998</v>
      </c>
      <c r="D18" s="29">
        <f t="shared" si="0"/>
        <v>29807667866.080002</v>
      </c>
      <c r="E18" s="33">
        <f t="shared" ref="E18:E21" si="1">+D18/C18</f>
        <v>0.91268965852781891</v>
      </c>
      <c r="F18" s="29">
        <f>+F39+F61+F82+F106+F128</f>
        <v>29805812752.580002</v>
      </c>
      <c r="G18" s="33">
        <f t="shared" ref="G18:G21" si="2">+F18/C18</f>
        <v>0.91263285626759338</v>
      </c>
      <c r="H18" s="44"/>
      <c r="I18" s="44"/>
      <c r="J18" s="44"/>
      <c r="K18" s="45"/>
    </row>
    <row r="19" spans="2:11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165189940292.52002</v>
      </c>
      <c r="E19" s="33">
        <f t="shared" si="1"/>
        <v>0.92854598205161198</v>
      </c>
      <c r="F19" s="29">
        <f>+F40+F62+F83+F107+F129</f>
        <v>165175366443.62003</v>
      </c>
      <c r="G19" s="33">
        <f t="shared" si="2"/>
        <v>0.92846406127111436</v>
      </c>
      <c r="H19" s="44"/>
      <c r="I19" s="44"/>
      <c r="J19" s="44"/>
      <c r="K19" s="45"/>
    </row>
    <row r="20" spans="2:11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790000</v>
      </c>
      <c r="G20" s="33">
        <f t="shared" si="2"/>
        <v>1</v>
      </c>
    </row>
    <row r="21" spans="2:11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89143193</v>
      </c>
      <c r="E21" s="33">
        <f t="shared" si="1"/>
        <v>1</v>
      </c>
      <c r="F21" s="29">
        <f>+F41+F63+F85+F108+F130</f>
        <v>89143193</v>
      </c>
      <c r="G21" s="33">
        <f t="shared" si="2"/>
        <v>1</v>
      </c>
      <c r="K21" s="45"/>
    </row>
    <row r="22" spans="2:11" s="5" customFormat="1" ht="18" x14ac:dyDescent="0.25">
      <c r="B22" s="15" t="s">
        <v>9</v>
      </c>
      <c r="C22" s="16">
        <f>+C42+C64+C86+C109+C131</f>
        <v>85138094062.209991</v>
      </c>
      <c r="D22" s="16">
        <f>+D42+D64+D86+D109+D131</f>
        <v>33877875980.330002</v>
      </c>
      <c r="E22" s="32">
        <f>+D22/C22</f>
        <v>0.39791677689631627</v>
      </c>
      <c r="F22" s="16">
        <f>+F42+F64+F86+F109+F131</f>
        <v>32868363023.73</v>
      </c>
      <c r="G22" s="32">
        <f>+F22/C22</f>
        <v>0.38605941777030206</v>
      </c>
      <c r="K22" s="46"/>
    </row>
    <row r="23" spans="2:11" s="1" customFormat="1" ht="6" customHeight="1" x14ac:dyDescent="0.3">
      <c r="B23" s="4"/>
      <c r="C23" s="4"/>
      <c r="D23" s="4"/>
      <c r="E23" s="34"/>
      <c r="F23" s="4"/>
      <c r="G23" s="34"/>
    </row>
    <row r="24" spans="2:11" s="5" customFormat="1" ht="18" x14ac:dyDescent="0.25">
      <c r="B24" s="17" t="s">
        <v>10</v>
      </c>
      <c r="C24" s="18">
        <f>+C22+C16</f>
        <v>296491160467.45996</v>
      </c>
      <c r="D24" s="18">
        <f>+D22+D16</f>
        <v>229659423919.36005</v>
      </c>
      <c r="E24" s="35">
        <f>+D24/C24</f>
        <v>0.7745911330282822</v>
      </c>
      <c r="F24" s="18">
        <f>+F22+F16</f>
        <v>228632063395.80005</v>
      </c>
      <c r="G24" s="35">
        <f>+F24/C24</f>
        <v>0.77112607011733325</v>
      </c>
      <c r="I24" s="43"/>
    </row>
    <row r="25" spans="2:11" ht="16.5" x14ac:dyDescent="0.25">
      <c r="C25" s="31"/>
      <c r="D25" s="31"/>
      <c r="E25" s="31"/>
      <c r="F25" s="31"/>
      <c r="I25" s="13"/>
    </row>
    <row r="26" spans="2:11" x14ac:dyDescent="0.25">
      <c r="C26" s="13"/>
      <c r="D26" s="13"/>
      <c r="E26" s="13"/>
      <c r="F26" s="13"/>
      <c r="G26" s="13"/>
    </row>
    <row r="31" spans="2:11" ht="24" x14ac:dyDescent="0.35">
      <c r="B31" s="7"/>
      <c r="C31" s="14"/>
      <c r="D31" s="47" t="s">
        <v>15</v>
      </c>
      <c r="E31" s="47"/>
      <c r="F31" s="47"/>
      <c r="G31" s="47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237584110.53</v>
      </c>
      <c r="G37" s="36">
        <f>+F37/C37</f>
        <v>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217890123.53</v>
      </c>
      <c r="G39" s="37">
        <f>+F39/C39</f>
        <v>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438742</v>
      </c>
      <c r="G40" s="37">
        <f>+F40/C40</f>
        <v>1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3515779544.5999999</v>
      </c>
      <c r="E42" s="36">
        <f>+D42/C42</f>
        <v>0.99991467769821629</v>
      </c>
      <c r="F42" s="25">
        <v>3515779544.5999999</v>
      </c>
      <c r="G42" s="36">
        <f>+F42/C42</f>
        <v>0.99991467769821629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3753363655.1300001</v>
      </c>
      <c r="E44" s="39">
        <f>+D44/C44</f>
        <v>0.99992007808169225</v>
      </c>
      <c r="F44" s="27">
        <f>+F42+F37</f>
        <v>3753363655.1300001</v>
      </c>
      <c r="G44" s="39">
        <f>+F44/C44</f>
        <v>0.99992007808169225</v>
      </c>
    </row>
    <row r="52" spans="2:7" ht="24" x14ac:dyDescent="0.35">
      <c r="C52" s="14"/>
      <c r="D52" s="47" t="s">
        <v>15</v>
      </c>
      <c r="E52" s="47"/>
      <c r="F52" s="47"/>
      <c r="G52" s="47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3837446884.8699999</v>
      </c>
      <c r="D59" s="28">
        <f>+D60+D61+D62+D63</f>
        <v>2956247600.0900002</v>
      </c>
      <c r="E59" s="32">
        <f>+D59/C59</f>
        <v>0.77036834353217321</v>
      </c>
      <c r="F59" s="28">
        <f>+F60+F61+F62+F63</f>
        <v>2956247600.0900002</v>
      </c>
      <c r="G59" s="32">
        <f>+F59/C59</f>
        <v>0.77036834353217321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3837446884.8699999</v>
      </c>
      <c r="D61" s="29">
        <v>2956247600.0900002</v>
      </c>
      <c r="E61" s="33">
        <f>+D61/C61</f>
        <v>0.77036834353217321</v>
      </c>
      <c r="F61" s="29">
        <v>2956247600.0900002</v>
      </c>
      <c r="G61" s="33">
        <f t="shared" ref="G61" si="3">+F61/C61</f>
        <v>0.77036834353217321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9860791305.9300003</v>
      </c>
      <c r="D64" s="16">
        <v>1813038258.9300001</v>
      </c>
      <c r="E64" s="32">
        <f>+D64/C64</f>
        <v>0.18386336376875659</v>
      </c>
      <c r="F64" s="16">
        <v>1813038258.9300001</v>
      </c>
      <c r="G64" s="32">
        <f>+F64/C64</f>
        <v>0.18386336376875659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13698238190.799999</v>
      </c>
      <c r="D66" s="18">
        <f>+D64+D59</f>
        <v>4769285859.0200005</v>
      </c>
      <c r="E66" s="35">
        <f>+D66/C66</f>
        <v>0.34816782951132685</v>
      </c>
      <c r="F66" s="18">
        <f>+F64+F59</f>
        <v>4769285859.0200005</v>
      </c>
      <c r="G66" s="35">
        <f>+F66/C66</f>
        <v>0.34816782951132685</v>
      </c>
    </row>
    <row r="74" spans="2:7" ht="24" x14ac:dyDescent="0.35">
      <c r="B74" s="7"/>
      <c r="C74" s="14"/>
      <c r="D74" s="47" t="s">
        <v>15</v>
      </c>
      <c r="E74" s="47"/>
      <c r="F74" s="47"/>
      <c r="G74" s="47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18864481104.610001</v>
      </c>
      <c r="D80" s="24">
        <f>+D81+D82+D83+D84+D85</f>
        <v>18638054851.279999</v>
      </c>
      <c r="E80" s="36">
        <f>+D80/C80</f>
        <v>0.98799721804833163</v>
      </c>
      <c r="F80" s="24">
        <f>+F81+F82+F83+F84+F85</f>
        <v>18634781133.220001</v>
      </c>
      <c r="G80" s="36">
        <f>+F80/C80</f>
        <v>0.98782367932008119</v>
      </c>
    </row>
    <row r="81" spans="2:7" ht="18" customHeight="1" x14ac:dyDescent="0.25">
      <c r="B81" s="19" t="s">
        <v>7</v>
      </c>
      <c r="C81" s="30">
        <v>668815331.63</v>
      </c>
      <c r="D81" s="30">
        <v>660572040.42999995</v>
      </c>
      <c r="E81" s="40">
        <f>+D81/C81</f>
        <v>0.98767478732894776</v>
      </c>
      <c r="F81" s="30">
        <v>659153435.87</v>
      </c>
      <c r="G81" s="40">
        <f>+F81/C81</f>
        <v>0.98555371669418446</v>
      </c>
    </row>
    <row r="82" spans="2:7" ht="18" customHeight="1" x14ac:dyDescent="0.25">
      <c r="B82" s="19" t="s">
        <v>12</v>
      </c>
      <c r="C82" s="30">
        <v>11816043398.66</v>
      </c>
      <c r="D82" s="30">
        <v>11597975887</v>
      </c>
      <c r="E82" s="40">
        <f t="shared" ref="E82:E85" si="4">+D82/C82</f>
        <v>0.98154479428496944</v>
      </c>
      <c r="F82" s="30">
        <v>11596120773.5</v>
      </c>
      <c r="G82" s="40">
        <f t="shared" ref="G82:G85" si="5">+F82/C82</f>
        <v>0.9813877947346622</v>
      </c>
    </row>
    <row r="83" spans="2:7" ht="18" customHeight="1" x14ac:dyDescent="0.25">
      <c r="B83" s="19" t="s">
        <v>13</v>
      </c>
      <c r="C83" s="30">
        <v>6305314021.3199997</v>
      </c>
      <c r="D83" s="30">
        <v>6305198570.8500004</v>
      </c>
      <c r="E83" s="40">
        <f t="shared" si="4"/>
        <v>0.99998168997299597</v>
      </c>
      <c r="F83" s="30">
        <v>6305198570.8500004</v>
      </c>
      <c r="G83" s="40">
        <f t="shared" si="5"/>
        <v>0.99998168997299597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790000</v>
      </c>
      <c r="G84" s="40">
        <f t="shared" si="5"/>
        <v>1</v>
      </c>
    </row>
    <row r="85" spans="2:7" ht="30" customHeight="1" x14ac:dyDescent="0.3">
      <c r="B85" s="20" t="s">
        <v>14</v>
      </c>
      <c r="C85" s="21">
        <v>73518353</v>
      </c>
      <c r="D85" s="21">
        <v>73518353</v>
      </c>
      <c r="E85" s="40">
        <f t="shared" si="4"/>
        <v>1</v>
      </c>
      <c r="F85" s="30">
        <v>73518353</v>
      </c>
      <c r="G85" s="40">
        <f t="shared" si="5"/>
        <v>1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328468291.89999998</v>
      </c>
      <c r="G86" s="36">
        <f>+F86/C86</f>
        <v>0.99560814102453254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19194398346.510002</v>
      </c>
      <c r="D88" s="27">
        <f>+D86+D80</f>
        <v>18966523143.18</v>
      </c>
      <c r="E88" s="39">
        <f>+D88/C88</f>
        <v>0.98812803614803402</v>
      </c>
      <c r="F88" s="27">
        <f>+F86+F80</f>
        <v>18963249425.120003</v>
      </c>
      <c r="G88" s="39">
        <f>+F88/C88</f>
        <v>0.98795748023891417</v>
      </c>
    </row>
    <row r="97" spans="2:7" ht="24" x14ac:dyDescent="0.35">
      <c r="C97" s="14"/>
      <c r="D97" s="47" t="s">
        <v>15</v>
      </c>
      <c r="E97" s="47"/>
      <c r="F97" s="47"/>
      <c r="G97" s="47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9701870725.7299995</v>
      </c>
      <c r="E104" s="32">
        <f>+D104/C104</f>
        <v>0.97447173144124477</v>
      </c>
      <c r="F104" s="28">
        <f>+F105+F106+F107+F108</f>
        <v>9701870725.7299995</v>
      </c>
      <c r="G104" s="32">
        <f>+F104/C104</f>
        <v>0.97447173144124477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9264668152.4300003</v>
      </c>
      <c r="E107" s="41">
        <f>+D107/C107</f>
        <v>0.97329921064684677</v>
      </c>
      <c r="F107" s="6">
        <v>9264668152.4300003</v>
      </c>
      <c r="G107" s="41">
        <f>+F107/C107</f>
        <v>0.97329921064684677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9739244505.7299995</v>
      </c>
      <c r="E111" s="35">
        <f>+D111/C111</f>
        <v>0.97456720319666035</v>
      </c>
      <c r="F111" s="18">
        <f>+F104+F109</f>
        <v>9739244505.7299995</v>
      </c>
      <c r="G111" s="35">
        <f>+F111/C111</f>
        <v>0.97456720319666035</v>
      </c>
    </row>
    <row r="119" spans="2:7" ht="24" x14ac:dyDescent="0.35">
      <c r="C119" s="14"/>
      <c r="D119" s="47" t="s">
        <v>15</v>
      </c>
      <c r="E119" s="47"/>
      <c r="F119" s="47"/>
      <c r="G119" s="47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178457523347.44</v>
      </c>
      <c r="D126" s="28">
        <f>+D127+D128+D129+D130</f>
        <v>164247790651.40002</v>
      </c>
      <c r="E126" s="32">
        <f t="shared" ref="E126:E130" si="6">+D126/C126</f>
        <v>0.92037470637550556</v>
      </c>
      <c r="F126" s="28">
        <f>+F127+F128+F129+F130</f>
        <v>164233216802.50003</v>
      </c>
      <c r="G126" s="32">
        <f>+F126/C126</f>
        <v>0.920293040729661</v>
      </c>
    </row>
    <row r="127" spans="2:7" ht="18" customHeight="1" x14ac:dyDescent="0.25">
      <c r="B127" s="19" t="s">
        <v>7</v>
      </c>
      <c r="C127" s="29">
        <v>14179302</v>
      </c>
      <c r="D127" s="29">
        <v>14179302</v>
      </c>
      <c r="E127" s="33">
        <f t="shared" si="6"/>
        <v>1</v>
      </c>
      <c r="F127" s="29">
        <v>14179302</v>
      </c>
      <c r="G127" s="33">
        <f t="shared" ref="G127:G130" si="7">+F127/C127</f>
        <v>1</v>
      </c>
    </row>
    <row r="128" spans="2:7" ht="18" customHeight="1" x14ac:dyDescent="0.25">
      <c r="B128" s="19" t="s">
        <v>12</v>
      </c>
      <c r="C128" s="29">
        <v>16350566366.969999</v>
      </c>
      <c r="D128" s="29">
        <v>14598351682.16</v>
      </c>
      <c r="E128" s="33">
        <f t="shared" si="6"/>
        <v>0.89283461835611566</v>
      </c>
      <c r="F128" s="29">
        <v>14598351682.16</v>
      </c>
      <c r="G128" s="33">
        <f t="shared" si="7"/>
        <v>0.89283461835611566</v>
      </c>
    </row>
    <row r="129" spans="2:7" ht="18" customHeight="1" x14ac:dyDescent="0.25">
      <c r="B129" s="19" t="s">
        <v>13</v>
      </c>
      <c r="C129" s="29">
        <v>162077152838.47</v>
      </c>
      <c r="D129" s="29">
        <v>149619634827.24002</v>
      </c>
      <c r="E129" s="33">
        <f t="shared" si="6"/>
        <v>0.92313834619463331</v>
      </c>
      <c r="F129" s="29">
        <v>149605060978.34003</v>
      </c>
      <c r="G129" s="33">
        <f t="shared" si="7"/>
        <v>0.92304842698859624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28183216104.900002</v>
      </c>
      <c r="E131" s="32">
        <f>+D131/C131</f>
        <v>0.394756462355696</v>
      </c>
      <c r="F131" s="16">
        <v>27173703148.299999</v>
      </c>
      <c r="G131" s="32">
        <f>+F131/C131</f>
        <v>0.38061642376086829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249851455537.22</v>
      </c>
      <c r="D133" s="18">
        <f>+D131+D126</f>
        <v>192431006756.30002</v>
      </c>
      <c r="E133" s="35">
        <f>+D133/C133</f>
        <v>0.77018165190410048</v>
      </c>
      <c r="F133" s="18">
        <f>+F131+F126</f>
        <v>191406919950.80002</v>
      </c>
      <c r="G133" s="35">
        <f>+F133/C133</f>
        <v>0.76608286927624647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66 D87:D88 D110:F110 F87:F88 E126 E16:E17 E21:E22 E104 E132 E18:E20 E24 E80 E4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2TV4CCKVFCYA-94321226-25</_dlc_DocId>
    <_dlc_DocIdUrl xmlns="81cc8fc0-8d1e-4295-8f37-5d076116407c">
      <Url>https://www.minjusticia.gov.co/ministerio/_layouts/15/DocIdRedir.aspx?ID=2TV4CCKVFCYA-94321226-25</Url>
      <Description>2TV4CCKVFCYA-94321226-25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D627E5-1211-4090-94A1-AE38B0240CB7}"/>
</file>

<file path=customXml/itemProps2.xml><?xml version="1.0" encoding="utf-8"?>
<ds:datastoreItem xmlns:ds="http://schemas.openxmlformats.org/officeDocument/2006/customXml" ds:itemID="{F345D7E6-AB76-46EA-986B-89D7E6F5A544}"/>
</file>

<file path=customXml/itemProps3.xml><?xml version="1.0" encoding="utf-8"?>
<ds:datastoreItem xmlns:ds="http://schemas.openxmlformats.org/officeDocument/2006/customXml" ds:itemID="{876E44A4-4506-4546-BC36-C22135B875B5}"/>
</file>

<file path=customXml/itemProps4.xml><?xml version="1.0" encoding="utf-8"?>
<ds:datastoreItem xmlns:ds="http://schemas.openxmlformats.org/officeDocument/2006/customXml" ds:itemID="{77FE11B3-DD70-4BBF-8507-FFC5A88EE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Agosto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2019-09-11T16:45:37Z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1a2dae5c-dd5c-46bd-bfd9-fd3e692a6787</vt:lpwstr>
  </property>
</Properties>
</file>