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minjusticiagovco-my.sharepoint.com/personal/indira_mosquera_minjusticia_gov_co/Documents/Ministerio Indira 2020/OAP - GRUPO PPT0 2020/CALIDAD OAP/PPTO - Cargue Pagina Web Ejecución presupuestal Sector/Cargue Pg WEb Ejec. pptal 31 diciembre de 2020/"/>
    </mc:Choice>
  </mc:AlternateContent>
  <xr:revisionPtr revIDLastSave="0" documentId="11_C559FD43657F91E49689642842D4C44B23802D1B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C17" i="1" l="1"/>
  <c r="H22" i="1" l="1"/>
  <c r="E87" i="1" l="1"/>
  <c r="E39" i="1"/>
  <c r="G39" i="1"/>
  <c r="D22" i="1"/>
  <c r="F21" i="1"/>
  <c r="H21" i="1"/>
  <c r="H20" i="1"/>
  <c r="H18" i="1"/>
  <c r="H17" i="1"/>
  <c r="I17" i="1" s="1"/>
  <c r="F20" i="1"/>
  <c r="F19" i="1"/>
  <c r="F18" i="1"/>
  <c r="F17" i="1"/>
  <c r="G17" i="1" s="1"/>
  <c r="D17" i="1"/>
  <c r="E17" i="1" s="1"/>
  <c r="D18" i="1"/>
  <c r="D19" i="1"/>
  <c r="D20" i="1"/>
  <c r="D21" i="1"/>
  <c r="C22" i="1"/>
  <c r="I22" i="1" s="1"/>
  <c r="C21" i="1"/>
  <c r="E21" i="1" s="1"/>
  <c r="C19" i="1"/>
  <c r="C18" i="1"/>
  <c r="H126" i="1"/>
  <c r="H133" i="1" s="1"/>
  <c r="F126" i="1"/>
  <c r="F133" i="1" s="1"/>
  <c r="D126" i="1"/>
  <c r="D133" i="1" s="1"/>
  <c r="C126" i="1"/>
  <c r="C133" i="1" s="1"/>
  <c r="H105" i="1"/>
  <c r="F105" i="1"/>
  <c r="F112" i="1" s="1"/>
  <c r="D105" i="1"/>
  <c r="D112" i="1" s="1"/>
  <c r="C105" i="1"/>
  <c r="C112" i="1" s="1"/>
  <c r="F60" i="1"/>
  <c r="F67" i="1" s="1"/>
  <c r="D60" i="1"/>
  <c r="D67" i="1" s="1"/>
  <c r="C60" i="1"/>
  <c r="C67" i="1" s="1"/>
  <c r="H38" i="1"/>
  <c r="H45" i="1" s="1"/>
  <c r="F38" i="1"/>
  <c r="F45" i="1" s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E127" i="1"/>
  <c r="E128" i="1"/>
  <c r="G131" i="1"/>
  <c r="I131" i="1"/>
  <c r="I106" i="1"/>
  <c r="I85" i="1"/>
  <c r="E85" i="1"/>
  <c r="G87" i="1"/>
  <c r="G106" i="1"/>
  <c r="I127" i="1"/>
  <c r="G85" i="1"/>
  <c r="E82" i="1"/>
  <c r="E131" i="1"/>
  <c r="G107" i="1"/>
  <c r="E110" i="1"/>
  <c r="G129" i="1"/>
  <c r="E108" i="1"/>
  <c r="E129" i="1"/>
  <c r="E106" i="1"/>
  <c r="G43" i="1"/>
  <c r="G65" i="1"/>
  <c r="I107" i="1"/>
  <c r="I82" i="1"/>
  <c r="E43" i="1"/>
  <c r="I110" i="1"/>
  <c r="G110" i="1"/>
  <c r="F22" i="1"/>
  <c r="I43" i="1"/>
  <c r="I87" i="1"/>
  <c r="E63" i="1"/>
  <c r="I65" i="1"/>
  <c r="G63" i="1"/>
  <c r="E84" i="1"/>
  <c r="G108" i="1"/>
  <c r="I108" i="1"/>
  <c r="I84" i="1"/>
  <c r="G82" i="1"/>
  <c r="E107" i="1"/>
  <c r="E65" i="1"/>
  <c r="E105" i="1"/>
  <c r="G84" i="1"/>
  <c r="G105" i="1"/>
  <c r="G83" i="1"/>
  <c r="E83" i="1"/>
  <c r="D81" i="1"/>
  <c r="D89" i="1" s="1"/>
  <c r="H81" i="1"/>
  <c r="H89" i="1" s="1"/>
  <c r="F81" i="1"/>
  <c r="F89" i="1" s="1"/>
  <c r="I61" i="1"/>
  <c r="E40" i="1"/>
  <c r="G61" i="1"/>
  <c r="C81" i="1"/>
  <c r="C89" i="1" s="1"/>
  <c r="E61" i="1"/>
  <c r="I83" i="1"/>
  <c r="E41" i="1"/>
  <c r="I40" i="1"/>
  <c r="G62" i="1"/>
  <c r="I41" i="1"/>
  <c r="E62" i="1"/>
  <c r="G41" i="1"/>
  <c r="I62" i="1"/>
  <c r="I39" i="1"/>
  <c r="C20" i="1"/>
  <c r="I63" i="1"/>
  <c r="H60" i="1"/>
  <c r="H19" i="1"/>
  <c r="I19" i="1" s="1"/>
  <c r="G22" i="1" l="1"/>
  <c r="G60" i="1"/>
  <c r="G126" i="1"/>
  <c r="E126" i="1"/>
  <c r="E20" i="1"/>
  <c r="I20" i="1"/>
  <c r="E22" i="1"/>
  <c r="G112" i="1"/>
  <c r="G21" i="1"/>
  <c r="E112" i="1"/>
  <c r="I105" i="1"/>
  <c r="H112" i="1"/>
  <c r="I112" i="1" s="1"/>
  <c r="G20" i="1"/>
  <c r="C16" i="1"/>
  <c r="C24" i="1" s="1"/>
  <c r="E19" i="1"/>
  <c r="G19" i="1"/>
  <c r="I18" i="1"/>
  <c r="E81" i="1"/>
  <c r="G81" i="1"/>
  <c r="E60" i="1"/>
  <c r="D16" i="1"/>
  <c r="D24" i="1" s="1"/>
  <c r="I60" i="1"/>
  <c r="E18" i="1"/>
  <c r="E38" i="1"/>
  <c r="I126" i="1"/>
  <c r="I133" i="1"/>
  <c r="G133" i="1"/>
  <c r="E133" i="1"/>
  <c r="G18" i="1"/>
  <c r="I21" i="1"/>
  <c r="H16" i="1"/>
  <c r="H24" i="1" s="1"/>
  <c r="I81" i="1"/>
  <c r="I89" i="1"/>
  <c r="G89" i="1"/>
  <c r="E89" i="1"/>
  <c r="H67" i="1"/>
  <c r="I67" i="1" s="1"/>
  <c r="F16" i="1"/>
  <c r="F24" i="1" s="1"/>
  <c r="G67" i="1"/>
  <c r="E67" i="1"/>
  <c r="E45" i="1"/>
  <c r="G38" i="1"/>
  <c r="G45" i="1"/>
  <c r="I45" i="1"/>
  <c r="I38" i="1"/>
  <c r="G24" i="1" l="1"/>
  <c r="I24" i="1"/>
  <c r="E24" i="1"/>
  <c r="E16" i="1"/>
  <c r="G16" i="1"/>
  <c r="I16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<sst xmlns="http://schemas.openxmlformats.org/spreadsheetml/2006/main" count="99" uniqueCount="17">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</sst>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117</xdr:row>
      <xdr:rowOff>176893</xdr:rowOff>
    </xdr:from>
    <xdr:to>
      <xdr:col>2</xdr:col>
      <xdr:colOff>465935</xdr:colOff>
      <xdr:row>121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I133"/>
  <sheetViews>
    <sheetView showGridLines="0" tabSelected="1" topLeftCell="A7" zoomScale="70" zoomScaleNormal="70" workbookViewId="0">
      <selection activeCell="I132" sqref="I132"/>
    </sheetView>
  </sheetViews>
  <sheetFormatPr baseColWidth="10" defaultRowHeight="14.5" x14ac:dyDescent="0.35"/>
  <cols>
    <col min="2" max="2" width="46.7265625" bestFit="1" customWidth="1"/>
    <col min="3" max="4" width="31.7265625" customWidth="1"/>
    <col min="5" max="5" width="15.7265625" customWidth="1"/>
    <col min="6" max="6" width="31.7265625" customWidth="1"/>
    <col min="7" max="7" width="15.7265625" customWidth="1"/>
    <col min="8" max="8" width="31.7265625" customWidth="1"/>
    <col min="9" max="9" width="15.7265625" customWidth="1"/>
  </cols>
  <sheetData>
    <row r="8" spans="2:9" ht="22.5" x14ac:dyDescent="0.45">
      <c r="D8" s="45" t="s">
        <v>16</v>
      </c>
      <c r="E8" s="45"/>
      <c r="F8" s="45"/>
      <c r="G8" s="45"/>
      <c r="H8" s="45"/>
      <c r="I8" s="45"/>
    </row>
    <row r="12" spans="2:9" s="15" customFormat="1" ht="21" customHeight="1" x14ac:dyDescent="0.55000000000000004">
      <c r="B12" s="46" t="s">
        <v>0</v>
      </c>
      <c r="C12" s="46"/>
      <c r="D12" s="46"/>
      <c r="E12" s="46"/>
      <c r="F12" s="46"/>
      <c r="G12" s="46"/>
      <c r="H12" s="46"/>
      <c r="I12" s="46"/>
    </row>
    <row r="13" spans="2:9" s="1" customFormat="1" ht="6" customHeight="1" x14ac:dyDescent="0.35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3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5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35">
      <c r="B16" s="17" t="s">
        <v>7</v>
      </c>
      <c r="C16" s="18">
        <f>+C17+C18+C19+C20+C21</f>
        <v>2528427496633</v>
      </c>
      <c r="D16" s="18">
        <f>+D17+D18+D19+D20+D21</f>
        <v>2436795414073.73</v>
      </c>
      <c r="E16" s="19">
        <f>+D16/C16</f>
        <v>0.96375926037772786</v>
      </c>
      <c r="F16" s="18">
        <f>+F17+F18+F19+F20+F21</f>
        <v>2246480920195.77</v>
      </c>
      <c r="G16" s="19">
        <f>+F16/C16</f>
        <v>0.88848935679876673</v>
      </c>
      <c r="H16" s="18">
        <f>+H17+H18+H19+H20+H21</f>
        <v>2244584701876.3701</v>
      </c>
      <c r="I16" s="19">
        <f>+H16/C16</f>
        <v>0.88773939725991302</v>
      </c>
    </row>
    <row r="17" spans="2:9" s="1" customFormat="1" ht="18" customHeight="1" x14ac:dyDescent="0.35">
      <c r="B17" s="23" t="s">
        <v>8</v>
      </c>
      <c r="C17" s="24">
        <f>+C39+C61+C82+C106+C127</f>
        <v>1099290905626</v>
      </c>
      <c r="D17" s="24">
        <f t="shared" ref="C17:D19" si="0">+D39+D61+D82+D106+D127</f>
        <v>1061809864437.3101</v>
      </c>
      <c r="E17" s="25">
        <f>+D17/C17</f>
        <v>0.96590434706876238</v>
      </c>
      <c r="F17" s="24">
        <f>+F39+F61+F82+F106+F127</f>
        <v>1060989352687.0601</v>
      </c>
      <c r="G17" s="25">
        <f t="shared" ref="G17:G21" si="1">+F17/C17</f>
        <v>0.96515794614244643</v>
      </c>
      <c r="H17" s="24">
        <f>+H39+H61+H82+H106+H127</f>
        <v>1060833750070.0601</v>
      </c>
      <c r="I17" s="26">
        <f t="shared" ref="I17:I21" si="2">+H17/C17</f>
        <v>0.96501639797152672</v>
      </c>
    </row>
    <row r="18" spans="2:9" s="1" customFormat="1" ht="18" customHeight="1" x14ac:dyDescent="0.35">
      <c r="B18" s="27" t="s">
        <v>13</v>
      </c>
      <c r="C18" s="28">
        <f t="shared" si="0"/>
        <v>404982617621</v>
      </c>
      <c r="D18" s="28">
        <f t="shared" si="0"/>
        <v>383008546832.57001</v>
      </c>
      <c r="E18" s="29">
        <f t="shared" ref="E18:E19" si="3">+D18/C18</f>
        <v>0.94574070631101936</v>
      </c>
      <c r="F18" s="28">
        <f>+F40+F62+F83+F107+F128</f>
        <v>318847487610.78992</v>
      </c>
      <c r="G18" s="29">
        <f t="shared" si="1"/>
        <v>0.78731153816873445</v>
      </c>
      <c r="H18" s="28">
        <f>+H40+H62+H83+H107+H128</f>
        <v>317702197829.50995</v>
      </c>
      <c r="I18" s="30">
        <f>+H18/C18</f>
        <v>0.78448354078946969</v>
      </c>
    </row>
    <row r="19" spans="2:9" s="1" customFormat="1" ht="18" customHeight="1" x14ac:dyDescent="0.35">
      <c r="B19" s="27" t="s">
        <v>14</v>
      </c>
      <c r="C19" s="28">
        <f t="shared" si="0"/>
        <v>903075796460</v>
      </c>
      <c r="D19" s="28">
        <f t="shared" si="0"/>
        <v>879476675624.12</v>
      </c>
      <c r="E19" s="29">
        <f t="shared" si="3"/>
        <v>0.97386806187433317</v>
      </c>
      <c r="F19" s="28">
        <f>+F41+F63+F84+F108+F129</f>
        <v>756253642753.19995</v>
      </c>
      <c r="G19" s="29">
        <f t="shared" si="1"/>
        <v>0.83741989954516149</v>
      </c>
      <c r="H19" s="28">
        <f>+H41+H63+H84+H108+H129</f>
        <v>755787114416.19995</v>
      </c>
      <c r="I19" s="30">
        <f t="shared" si="2"/>
        <v>0.83690330023109649</v>
      </c>
    </row>
    <row r="20" spans="2:9" s="1" customFormat="1" ht="18" customHeight="1" x14ac:dyDescent="0.35">
      <c r="B20" s="31" t="s">
        <v>9</v>
      </c>
      <c r="C20" s="28">
        <f>+C85</f>
        <v>80413034583</v>
      </c>
      <c r="D20" s="28">
        <f>+D85</f>
        <v>72449545030.139999</v>
      </c>
      <c r="E20" s="32">
        <f>+D20/C20</f>
        <v>0.90096767776323228</v>
      </c>
      <c r="F20" s="28">
        <f>+F85</f>
        <v>70493129586.130005</v>
      </c>
      <c r="G20" s="32">
        <f t="shared" si="1"/>
        <v>0.8766380966927575</v>
      </c>
      <c r="H20" s="28">
        <f>+H85</f>
        <v>70364332002.01001</v>
      </c>
      <c r="I20" s="33">
        <f t="shared" si="2"/>
        <v>0.87503639636161212</v>
      </c>
    </row>
    <row r="21" spans="2:9" s="1" customFormat="1" ht="30" customHeight="1" x14ac:dyDescent="0.35">
      <c r="B21" s="34" t="s">
        <v>15</v>
      </c>
      <c r="C21" s="39">
        <f>+C42+C64+C86+C109+C130</f>
        <v>40665142343</v>
      </c>
      <c r="D21" s="39">
        <f>+D42+D64+D86+D109+D130</f>
        <v>40050782149.589996</v>
      </c>
      <c r="E21" s="40">
        <f>+D21/C21</f>
        <v>0.98489221583861597</v>
      </c>
      <c r="F21" s="39">
        <f>+F42+F64+F86+F109+F130</f>
        <v>39897307558.589996</v>
      </c>
      <c r="G21" s="40">
        <f t="shared" si="1"/>
        <v>0.98111810901991892</v>
      </c>
      <c r="H21" s="39">
        <f>+H42+H64+H86+H109+H130</f>
        <v>39897307558.589996</v>
      </c>
      <c r="I21" s="41">
        <f t="shared" si="2"/>
        <v>0.98111810901991892</v>
      </c>
    </row>
    <row r="22" spans="2:9" s="5" customFormat="1" ht="18" x14ac:dyDescent="0.35">
      <c r="B22" s="17" t="s">
        <v>10</v>
      </c>
      <c r="C22" s="18">
        <f>+C43+C65+C87+C110+C131</f>
        <v>441527088085</v>
      </c>
      <c r="D22" s="18">
        <f>+D43+D65+D87+D110+D131</f>
        <v>399877896553.53003</v>
      </c>
      <c r="E22" s="19">
        <f>+D22/C22</f>
        <v>0.90567013291956411</v>
      </c>
      <c r="F22" s="18">
        <f>+F43+F65+F87+F110+F131</f>
        <v>119056391071.22</v>
      </c>
      <c r="G22" s="19">
        <f>+F22/C22</f>
        <v>0.26964685584205883</v>
      </c>
      <c r="H22" s="18">
        <f>+H43+H65+H87+H110+H131</f>
        <v>118358580741.22</v>
      </c>
      <c r="I22" s="19">
        <f>+H22/C22</f>
        <v>0.26806640846106899</v>
      </c>
    </row>
    <row r="23" spans="2:9" s="1" customFormat="1" ht="6" customHeight="1" x14ac:dyDescent="0.35">
      <c r="B23" s="4"/>
      <c r="C23" s="4"/>
      <c r="D23" s="4"/>
      <c r="E23" s="6"/>
      <c r="F23" s="4"/>
      <c r="G23" s="6"/>
      <c r="H23" s="4"/>
      <c r="I23" s="6"/>
    </row>
    <row r="24" spans="2:9" s="5" customFormat="1" ht="17.5" x14ac:dyDescent="0.35">
      <c r="B24" s="20" t="s">
        <v>11</v>
      </c>
      <c r="C24" s="21">
        <f>+C22+C16</f>
        <v>2969954584718</v>
      </c>
      <c r="D24" s="21">
        <f>+D22+D16</f>
        <v>2836673310627.2598</v>
      </c>
      <c r="E24" s="22">
        <f>+D24/C24</f>
        <v>0.95512346391539338</v>
      </c>
      <c r="F24" s="21">
        <f>+F22+F16</f>
        <v>2365537311266.9902</v>
      </c>
      <c r="G24" s="22">
        <f>+F24/C24</f>
        <v>0.7964893885714418</v>
      </c>
      <c r="H24" s="21">
        <f>+H22+H16</f>
        <v>2362943282617.5903</v>
      </c>
      <c r="I24" s="22">
        <f>+H24/C24</f>
        <v>0.79561596489595954</v>
      </c>
    </row>
    <row r="26" spans="2:9" x14ac:dyDescent="0.35">
      <c r="C26" s="16"/>
      <c r="D26" s="16"/>
      <c r="E26" s="16"/>
      <c r="F26" s="16"/>
      <c r="G26" s="16"/>
      <c r="H26" s="16"/>
      <c r="I26" s="16"/>
    </row>
    <row r="27" spans="2:9" x14ac:dyDescent="0.35">
      <c r="C27" s="16"/>
      <c r="D27" s="16"/>
      <c r="E27" s="16"/>
      <c r="F27" s="16"/>
      <c r="G27" s="16"/>
      <c r="H27" s="16"/>
      <c r="I27" s="16"/>
    </row>
    <row r="28" spans="2:9" x14ac:dyDescent="0.35">
      <c r="F28" s="16"/>
    </row>
    <row r="32" spans="2:9" ht="22.5" x14ac:dyDescent="0.45">
      <c r="B32" s="10"/>
      <c r="C32" s="10"/>
      <c r="D32" s="45" t="s">
        <v>16</v>
      </c>
      <c r="E32" s="45"/>
      <c r="F32" s="45"/>
      <c r="G32" s="45"/>
      <c r="H32" s="45"/>
      <c r="I32" s="45"/>
    </row>
    <row r="36" spans="2:9" ht="18" customHeight="1" x14ac:dyDescent="0.3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5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35">
      <c r="B38" s="17" t="s">
        <v>7</v>
      </c>
      <c r="C38" s="18">
        <f>+C39+C40+C41+C42</f>
        <v>62954946282</v>
      </c>
      <c r="D38" s="18">
        <f>+D39+D40+D41+D42</f>
        <v>59676811837.040001</v>
      </c>
      <c r="E38" s="19">
        <f>+D38/C38</f>
        <v>0.94792888186615321</v>
      </c>
      <c r="F38" s="18">
        <f>+F39+F40+F41+F42</f>
        <v>58104064079.18</v>
      </c>
      <c r="G38" s="19">
        <f>+F38/C38</f>
        <v>0.92294676607154924</v>
      </c>
      <c r="H38" s="18">
        <f>+H39+H40+H41+H42</f>
        <v>57480699976.18</v>
      </c>
      <c r="I38" s="19">
        <f>+H38/C38</f>
        <v>0.91304501664891125</v>
      </c>
    </row>
    <row r="39" spans="2:9" ht="18" customHeight="1" x14ac:dyDescent="0.35">
      <c r="B39" s="23" t="s">
        <v>8</v>
      </c>
      <c r="C39" s="24">
        <v>33831600000</v>
      </c>
      <c r="D39" s="24">
        <v>33522464458</v>
      </c>
      <c r="E39" s="25">
        <f>+D39/C39</f>
        <v>0.99086252077938963</v>
      </c>
      <c r="F39" s="24">
        <v>33522464458</v>
      </c>
      <c r="G39" s="25">
        <f t="shared" ref="G39:G42" si="4">+F39/C39</f>
        <v>0.99086252077938963</v>
      </c>
      <c r="H39" s="24">
        <v>33522464458</v>
      </c>
      <c r="I39" s="26">
        <f t="shared" ref="I39" si="5">+H39/C39</f>
        <v>0.99086252077938963</v>
      </c>
    </row>
    <row r="40" spans="2:9" ht="18" customHeight="1" x14ac:dyDescent="0.35">
      <c r="B40" s="27" t="s">
        <v>13</v>
      </c>
      <c r="C40" s="28">
        <v>11761946320</v>
      </c>
      <c r="D40" s="28">
        <v>9731654710.7800007</v>
      </c>
      <c r="E40" s="29">
        <f t="shared" ref="E40:E41" si="6">+D40/C40</f>
        <v>0.82738472409386077</v>
      </c>
      <c r="F40" s="28">
        <v>9091107829.9200001</v>
      </c>
      <c r="G40" s="29">
        <f t="shared" si="4"/>
        <v>0.77292546510448623</v>
      </c>
      <c r="H40" s="28">
        <v>8934264111.9200001</v>
      </c>
      <c r="I40" s="30">
        <f>+H40/C40</f>
        <v>0.75959062121616616</v>
      </c>
    </row>
    <row r="41" spans="2:9" ht="18" customHeight="1" x14ac:dyDescent="0.35">
      <c r="B41" s="27" t="s">
        <v>14</v>
      </c>
      <c r="C41" s="28">
        <v>17065499962</v>
      </c>
      <c r="D41" s="28">
        <v>16130422075.26</v>
      </c>
      <c r="E41" s="29">
        <f t="shared" si="6"/>
        <v>0.94520653430475809</v>
      </c>
      <c r="F41" s="28">
        <v>15198221198.26</v>
      </c>
      <c r="G41" s="29">
        <f t="shared" si="4"/>
        <v>0.8905816549237997</v>
      </c>
      <c r="H41" s="28">
        <v>14731700813.26</v>
      </c>
      <c r="I41" s="30">
        <f t="shared" ref="I41:I42" si="7">+H41/C41</f>
        <v>0.86324460731084907</v>
      </c>
    </row>
    <row r="42" spans="2:9" ht="30" customHeight="1" x14ac:dyDescent="0.35">
      <c r="B42" s="34" t="s">
        <v>15</v>
      </c>
      <c r="C42" s="39">
        <v>295900000</v>
      </c>
      <c r="D42" s="39">
        <v>292270593</v>
      </c>
      <c r="E42" s="42">
        <f>+D42/C42</f>
        <v>0.98773434606285904</v>
      </c>
      <c r="F42" s="39">
        <v>292270593</v>
      </c>
      <c r="G42" s="44">
        <f t="shared" si="4"/>
        <v>0.98773434606285904</v>
      </c>
      <c r="H42" s="39">
        <v>292270593</v>
      </c>
      <c r="I42" s="43">
        <f t="shared" si="7"/>
        <v>0.98773434606285904</v>
      </c>
    </row>
    <row r="43" spans="2:9" ht="18" customHeight="1" x14ac:dyDescent="0.35">
      <c r="B43" s="17" t="s">
        <v>10</v>
      </c>
      <c r="C43" s="18">
        <v>25108088374</v>
      </c>
      <c r="D43" s="18">
        <v>23811228678.349998</v>
      </c>
      <c r="E43" s="19">
        <f>+D43/C43</f>
        <v>0.94834892739214149</v>
      </c>
      <c r="F43" s="18">
        <v>19407415479.919998</v>
      </c>
      <c r="G43" s="19">
        <f>+F43/C43</f>
        <v>0.77295472243186869</v>
      </c>
      <c r="H43" s="18">
        <v>19212074059.919998</v>
      </c>
      <c r="I43" s="19">
        <f>+H43/C43</f>
        <v>0.76517470281865585</v>
      </c>
    </row>
    <row r="44" spans="2:9" ht="6" customHeight="1" x14ac:dyDescent="0.35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35">
      <c r="B45" s="20" t="s">
        <v>11</v>
      </c>
      <c r="C45" s="21">
        <f>+C43+C38</f>
        <v>88063034656</v>
      </c>
      <c r="D45" s="21">
        <f>+D43+D38</f>
        <v>83488040515.389999</v>
      </c>
      <c r="E45" s="22">
        <f>+D45/C45</f>
        <v>0.9480486431283992</v>
      </c>
      <c r="F45" s="21">
        <f>+F43+F38</f>
        <v>77511479559.100006</v>
      </c>
      <c r="G45" s="22">
        <f>+F45/C45</f>
        <v>0.88018179093966664</v>
      </c>
      <c r="H45" s="21">
        <f>+H43+H38</f>
        <v>76692774036.100006</v>
      </c>
      <c r="I45" s="22">
        <f>+H45/C45</f>
        <v>0.87088497842124613</v>
      </c>
    </row>
    <row r="47" spans="2:9" x14ac:dyDescent="0.35">
      <c r="E47" s="13"/>
    </row>
    <row r="48" spans="2:9" x14ac:dyDescent="0.35">
      <c r="E48" s="13"/>
    </row>
    <row r="49" spans="2:9" x14ac:dyDescent="0.35">
      <c r="E49" s="13"/>
    </row>
    <row r="53" spans="2:9" ht="22.5" x14ac:dyDescent="0.45">
      <c r="D53" s="45" t="s">
        <v>16</v>
      </c>
      <c r="E53" s="45"/>
      <c r="F53" s="45"/>
      <c r="G53" s="45"/>
      <c r="H53" s="45"/>
      <c r="I53" s="45"/>
    </row>
    <row r="57" spans="2:9" x14ac:dyDescent="0.35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3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5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35">
      <c r="B60" s="17" t="s">
        <v>7</v>
      </c>
      <c r="C60" s="18">
        <f>+C61+C62+C63+C64</f>
        <v>337816927554</v>
      </c>
      <c r="D60" s="18">
        <f>+D61+D62+D63+D64</f>
        <v>315217978738.27002</v>
      </c>
      <c r="E60" s="19">
        <f>+D60/C60</f>
        <v>0.93310297095127792</v>
      </c>
      <c r="F60" s="18">
        <f>+F61+F62+F63+F64</f>
        <v>306809257192.97003</v>
      </c>
      <c r="G60" s="19">
        <f>+F60/C60</f>
        <v>0.90821161454062005</v>
      </c>
      <c r="H60" s="18">
        <f>+H61+H62+H63+H64</f>
        <v>305861722054.69006</v>
      </c>
      <c r="I60" s="19">
        <f>+H60/C60</f>
        <v>0.90540673692498164</v>
      </c>
    </row>
    <row r="61" spans="2:9" ht="18" customHeight="1" x14ac:dyDescent="0.35">
      <c r="B61" s="23" t="s">
        <v>8</v>
      </c>
      <c r="C61" s="24">
        <v>159256921341</v>
      </c>
      <c r="D61" s="24">
        <v>158134384810</v>
      </c>
      <c r="E61" s="25">
        <f>+D61/C61</f>
        <v>0.9929514113324065</v>
      </c>
      <c r="F61" s="24">
        <v>158134384810</v>
      </c>
      <c r="G61" s="25">
        <f t="shared" ref="G61:G64" si="8">+F61/C61</f>
        <v>0.9929514113324065</v>
      </c>
      <c r="H61" s="24">
        <v>158134384810</v>
      </c>
      <c r="I61" s="26">
        <f t="shared" ref="I61" si="9">+H61/C61</f>
        <v>0.9929514113324065</v>
      </c>
    </row>
    <row r="62" spans="2:9" ht="18" customHeight="1" x14ac:dyDescent="0.35">
      <c r="B62" s="27" t="s">
        <v>13</v>
      </c>
      <c r="C62" s="28">
        <v>85772556609</v>
      </c>
      <c r="D62" s="28">
        <v>77363248645.199997</v>
      </c>
      <c r="E62" s="29">
        <f t="shared" ref="E62:E63" si="10">+D62/C62</f>
        <v>0.90195805865815093</v>
      </c>
      <c r="F62" s="28">
        <v>69754227099.899994</v>
      </c>
      <c r="G62" s="29">
        <f t="shared" si="8"/>
        <v>0.81324644918629807</v>
      </c>
      <c r="H62" s="28">
        <v>68806691961.619995</v>
      </c>
      <c r="I62" s="30">
        <f>+H62/C62</f>
        <v>0.80219938266828106</v>
      </c>
    </row>
    <row r="63" spans="2:9" ht="18" customHeight="1" x14ac:dyDescent="0.35">
      <c r="B63" s="27" t="s">
        <v>14</v>
      </c>
      <c r="C63" s="28">
        <v>89297278659</v>
      </c>
      <c r="D63" s="28">
        <v>76269277207.790009</v>
      </c>
      <c r="E63" s="29">
        <f t="shared" si="10"/>
        <v>0.8541052801736535</v>
      </c>
      <c r="F63" s="28">
        <v>75469577207.790009</v>
      </c>
      <c r="G63" s="29">
        <f t="shared" si="8"/>
        <v>0.84514980009621676</v>
      </c>
      <c r="H63" s="28">
        <v>75469577207.790009</v>
      </c>
      <c r="I63" s="30">
        <f t="shared" ref="I63:I64" si="11">+H63/C63</f>
        <v>0.84514980009621676</v>
      </c>
    </row>
    <row r="64" spans="2:9" ht="30" customHeight="1" x14ac:dyDescent="0.35">
      <c r="B64" s="34" t="s">
        <v>15</v>
      </c>
      <c r="C64" s="39">
        <v>3490170945</v>
      </c>
      <c r="D64" s="39">
        <v>3451068075.2800002</v>
      </c>
      <c r="E64" s="42">
        <f>+D64/C64</f>
        <v>0.98879628810846121</v>
      </c>
      <c r="F64" s="39">
        <v>3451068075.2800002</v>
      </c>
      <c r="G64" s="42">
        <f t="shared" si="8"/>
        <v>0.98879628810846121</v>
      </c>
      <c r="H64" s="39">
        <v>3451068075.2800002</v>
      </c>
      <c r="I64" s="43">
        <f t="shared" si="11"/>
        <v>0.98879628810846121</v>
      </c>
    </row>
    <row r="65" spans="2:9" ht="18" customHeight="1" x14ac:dyDescent="0.35">
      <c r="B65" s="17" t="s">
        <v>10</v>
      </c>
      <c r="C65" s="18">
        <v>66483460370</v>
      </c>
      <c r="D65" s="18">
        <v>54794712040.220001</v>
      </c>
      <c r="E65" s="19">
        <f>+D65/C65</f>
        <v>0.82418562053285616</v>
      </c>
      <c r="F65" s="18">
        <v>35843642395.239998</v>
      </c>
      <c r="G65" s="19">
        <f>+F65/C65</f>
        <v>0.53913623321890269</v>
      </c>
      <c r="H65" s="18">
        <v>35341173485.239998</v>
      </c>
      <c r="I65" s="19">
        <f>+H65/C65</f>
        <v>0.53157843001185523</v>
      </c>
    </row>
    <row r="66" spans="2:9" ht="6" customHeight="1" x14ac:dyDescent="0.35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35">
      <c r="B67" s="20" t="s">
        <v>11</v>
      </c>
      <c r="C67" s="21">
        <f>+C65+C60</f>
        <v>404300387924</v>
      </c>
      <c r="D67" s="21">
        <f>+D65+D60</f>
        <v>370012690778.48999</v>
      </c>
      <c r="E67" s="22">
        <f>+D67/C67</f>
        <v>0.91519251979556504</v>
      </c>
      <c r="F67" s="21">
        <f>+F65+F60</f>
        <v>342652899588.21002</v>
      </c>
      <c r="G67" s="22">
        <f>+F67/C67</f>
        <v>0.84752058079306514</v>
      </c>
      <c r="H67" s="21">
        <f>+H65+H60</f>
        <v>341202895539.93005</v>
      </c>
      <c r="I67" s="22">
        <f>+H67/C67</f>
        <v>0.843934128512558</v>
      </c>
    </row>
    <row r="75" spans="2:9" ht="22.5" x14ac:dyDescent="0.45">
      <c r="B75" s="10"/>
      <c r="C75" s="10"/>
      <c r="D75" s="45" t="s">
        <v>16</v>
      </c>
      <c r="E75" s="45"/>
      <c r="F75" s="45"/>
      <c r="G75" s="45"/>
      <c r="H75" s="45"/>
      <c r="I75" s="45"/>
    </row>
    <row r="79" spans="2:9" ht="18" customHeight="1" x14ac:dyDescent="0.3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5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35">
      <c r="B81" s="17" t="s">
        <v>7</v>
      </c>
      <c r="C81" s="18">
        <f>+C82+C83+C84+C85+C86</f>
        <v>1242844226159</v>
      </c>
      <c r="D81" s="18">
        <f>+D82+D83+D84+D85+D86</f>
        <v>1192840451637</v>
      </c>
      <c r="E81" s="19">
        <f>+D81/C81</f>
        <v>0.95976665983593434</v>
      </c>
      <c r="F81" s="18">
        <f>+F82+F83+F84+F85+F86</f>
        <v>1162323157678.75</v>
      </c>
      <c r="G81" s="19">
        <f>+F81/C81</f>
        <v>0.93521226008419434</v>
      </c>
      <c r="H81" s="18">
        <f>+H82+H83+H84+H85+H86</f>
        <v>1161997838600.6299</v>
      </c>
      <c r="I81" s="19">
        <f>+H81/C81</f>
        <v>0.93495050638145927</v>
      </c>
    </row>
    <row r="82" spans="2:9" ht="18" customHeight="1" x14ac:dyDescent="0.35">
      <c r="B82" s="23" t="s">
        <v>8</v>
      </c>
      <c r="C82" s="24">
        <v>861368550952</v>
      </c>
      <c r="D82" s="24">
        <v>828470869582.31006</v>
      </c>
      <c r="E82" s="25">
        <f>+D82/C82</f>
        <v>0.96180765906378773</v>
      </c>
      <c r="F82" s="24">
        <v>827663952754.06006</v>
      </c>
      <c r="G82" s="25">
        <f t="shared" ref="G82:G86" si="12">+F82/C82</f>
        <v>0.96087087442339403</v>
      </c>
      <c r="H82" s="24">
        <v>827508350137.06006</v>
      </c>
      <c r="I82" s="26">
        <f t="shared" ref="I82" si="13">+H82/C82</f>
        <v>0.96069022861640696</v>
      </c>
    </row>
    <row r="83" spans="2:9" ht="18" customHeight="1" x14ac:dyDescent="0.35">
      <c r="B83" s="27" t="s">
        <v>13</v>
      </c>
      <c r="C83" s="28">
        <v>206814836665</v>
      </c>
      <c r="D83" s="28">
        <v>201167808101.57999</v>
      </c>
      <c r="E83" s="29">
        <f t="shared" ref="E83:E84" si="14">+D83/C83</f>
        <v>0.97269524442984179</v>
      </c>
      <c r="F83" s="28">
        <v>181775239907.74997</v>
      </c>
      <c r="G83" s="29">
        <f t="shared" si="12"/>
        <v>0.8789274640010023</v>
      </c>
      <c r="H83" s="28">
        <v>181734328982.74997</v>
      </c>
      <c r="I83" s="30">
        <f>+H83/C83</f>
        <v>0.87872964973554779</v>
      </c>
    </row>
    <row r="84" spans="2:9" ht="18" customHeight="1" x14ac:dyDescent="0.35">
      <c r="B84" s="27" t="s">
        <v>14</v>
      </c>
      <c r="C84" s="39">
        <v>59928700000</v>
      </c>
      <c r="D84" s="39">
        <v>56987558564.969994</v>
      </c>
      <c r="E84" s="42">
        <f t="shared" si="14"/>
        <v>0.95092265583885505</v>
      </c>
      <c r="F84" s="39">
        <v>48779323863.80999</v>
      </c>
      <c r="G84" s="42">
        <f t="shared" si="12"/>
        <v>0.81395598208888209</v>
      </c>
      <c r="H84" s="39">
        <v>48779315911.80999</v>
      </c>
      <c r="I84" s="43">
        <f t="shared" ref="I84:I86" si="15">+H84/C84</f>
        <v>0.81395584939786758</v>
      </c>
    </row>
    <row r="85" spans="2:9" ht="18" customHeight="1" x14ac:dyDescent="0.35">
      <c r="B85" s="31" t="s">
        <v>9</v>
      </c>
      <c r="C85" s="39">
        <v>80413034583</v>
      </c>
      <c r="D85" s="39">
        <v>72449545030.139999</v>
      </c>
      <c r="E85" s="42">
        <f>+D85/C85</f>
        <v>0.90096767776323228</v>
      </c>
      <c r="F85" s="39">
        <v>70493129586.130005</v>
      </c>
      <c r="G85" s="42">
        <f t="shared" si="12"/>
        <v>0.8766380966927575</v>
      </c>
      <c r="H85" s="39">
        <v>70364332002.01001</v>
      </c>
      <c r="I85" s="43">
        <f t="shared" si="15"/>
        <v>0.87503639636161212</v>
      </c>
    </row>
    <row r="86" spans="2:9" ht="30" customHeight="1" x14ac:dyDescent="0.35">
      <c r="B86" s="34" t="s">
        <v>15</v>
      </c>
      <c r="C86" s="39">
        <v>34319103959</v>
      </c>
      <c r="D86" s="39">
        <v>33764670358</v>
      </c>
      <c r="E86" s="42">
        <f>+D86/C86</f>
        <v>0.98384475300805163</v>
      </c>
      <c r="F86" s="39">
        <v>33611511567</v>
      </c>
      <c r="G86" s="42">
        <f t="shared" si="12"/>
        <v>0.97938196775634534</v>
      </c>
      <c r="H86" s="39">
        <v>33611511567</v>
      </c>
      <c r="I86" s="43">
        <f t="shared" si="15"/>
        <v>0.97938196775634534</v>
      </c>
    </row>
    <row r="87" spans="2:9" ht="18" customHeight="1" x14ac:dyDescent="0.35">
      <c r="B87" s="17" t="s">
        <v>10</v>
      </c>
      <c r="C87" s="18">
        <v>1822640038</v>
      </c>
      <c r="D87" s="18">
        <v>1762286866.52</v>
      </c>
      <c r="E87" s="19">
        <f>+D87/C87</f>
        <v>0.96688694957769827</v>
      </c>
      <c r="F87" s="18">
        <v>854446470.51999998</v>
      </c>
      <c r="G87" s="19">
        <f>+F87/C87</f>
        <v>0.46879606104647636</v>
      </c>
      <c r="H87" s="18">
        <v>854446470.51999998</v>
      </c>
      <c r="I87" s="19">
        <f>+H87/C87</f>
        <v>0.46879606104647636</v>
      </c>
    </row>
    <row r="88" spans="2:9" ht="6" customHeight="1" x14ac:dyDescent="0.35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35">
      <c r="B89" s="20" t="s">
        <v>11</v>
      </c>
      <c r="C89" s="21">
        <f>+C87+C81</f>
        <v>1244666866197</v>
      </c>
      <c r="D89" s="21">
        <f>+D87+D81</f>
        <v>1194602738503.52</v>
      </c>
      <c r="E89" s="22">
        <f>+D89/C89</f>
        <v>0.95977708650150884</v>
      </c>
      <c r="F89" s="21">
        <f>+F87+F81</f>
        <v>1163177604149.27</v>
      </c>
      <c r="G89" s="22">
        <f>+F89/C89</f>
        <v>0.93452925898420092</v>
      </c>
      <c r="H89" s="21">
        <f>+H87+H81</f>
        <v>1162852285071.1499</v>
      </c>
      <c r="I89" s="22">
        <f>+H89/C89</f>
        <v>0.93426788858304766</v>
      </c>
    </row>
    <row r="98" spans="2:9" ht="22.5" x14ac:dyDescent="0.45">
      <c r="D98" s="45" t="s">
        <v>16</v>
      </c>
      <c r="E98" s="45"/>
      <c r="F98" s="45"/>
      <c r="G98" s="45"/>
      <c r="H98" s="45"/>
      <c r="I98" s="45"/>
    </row>
    <row r="102" spans="2:9" x14ac:dyDescent="0.35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3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5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35">
      <c r="B105" s="17" t="s">
        <v>7</v>
      </c>
      <c r="C105" s="18">
        <f>+C106+C107+C108+C109</f>
        <v>77274618643</v>
      </c>
      <c r="D105" s="18">
        <f>+D106+D107+D108+D109</f>
        <v>68737124003.800003</v>
      </c>
      <c r="E105" s="19">
        <f>+D105/C105</f>
        <v>0.88951747948906412</v>
      </c>
      <c r="F105" s="18">
        <f>+F106+F107+F108+F109</f>
        <v>68673332222.799995</v>
      </c>
      <c r="G105" s="19">
        <f>+F105/C105</f>
        <v>0.8886919589996688</v>
      </c>
      <c r="H105" s="18">
        <f>+H106+H107+H108+H109</f>
        <v>68673332222.799995</v>
      </c>
      <c r="I105" s="19">
        <f>+H105/C105</f>
        <v>0.8886919589996688</v>
      </c>
    </row>
    <row r="106" spans="2:9" ht="18" customHeight="1" x14ac:dyDescent="0.35">
      <c r="B106" s="23" t="s">
        <v>8</v>
      </c>
      <c r="C106" s="24">
        <v>24014133333</v>
      </c>
      <c r="D106" s="24">
        <v>22353760997</v>
      </c>
      <c r="E106" s="25">
        <f>+D106/C106</f>
        <v>0.9308585359723005</v>
      </c>
      <c r="F106" s="24">
        <v>22353760997</v>
      </c>
      <c r="G106" s="25">
        <f t="shared" ref="G106:G109" si="16">+F106/C106</f>
        <v>0.9308585359723005</v>
      </c>
      <c r="H106" s="24">
        <v>22353760997</v>
      </c>
      <c r="I106" s="26">
        <f t="shared" ref="I106" si="17">+H106/C106</f>
        <v>0.9308585359723005</v>
      </c>
    </row>
    <row r="107" spans="2:9" ht="18" customHeight="1" x14ac:dyDescent="0.35">
      <c r="B107" s="27" t="s">
        <v>13</v>
      </c>
      <c r="C107" s="28">
        <v>11406258139</v>
      </c>
      <c r="D107" s="28">
        <v>8919067538.1499996</v>
      </c>
      <c r="E107" s="29">
        <f t="shared" ref="E107:E108" si="18">+D107/C107</f>
        <v>0.78194508921853534</v>
      </c>
      <c r="F107" s="28">
        <v>8855275757.1499996</v>
      </c>
      <c r="G107" s="29">
        <f t="shared" si="16"/>
        <v>0.77635238912156967</v>
      </c>
      <c r="H107" s="28">
        <v>8855275757.1499996</v>
      </c>
      <c r="I107" s="30">
        <f>+H107/C107</f>
        <v>0.77635238912156967</v>
      </c>
    </row>
    <row r="108" spans="2:9" ht="18" customHeight="1" x14ac:dyDescent="0.35">
      <c r="B108" s="27" t="s">
        <v>14</v>
      </c>
      <c r="C108" s="28">
        <v>41670818643</v>
      </c>
      <c r="D108" s="28">
        <v>37280886941.339996</v>
      </c>
      <c r="E108" s="29">
        <f t="shared" si="18"/>
        <v>0.89465213680419409</v>
      </c>
      <c r="F108" s="28">
        <v>37280886941.339996</v>
      </c>
      <c r="G108" s="29">
        <f t="shared" si="16"/>
        <v>0.89465213680419409</v>
      </c>
      <c r="H108" s="28">
        <v>37280886941.339996</v>
      </c>
      <c r="I108" s="30">
        <f t="shared" ref="I108:I109" si="19">+H108/C108</f>
        <v>0.89465213680419409</v>
      </c>
    </row>
    <row r="109" spans="2:9" ht="30" customHeight="1" x14ac:dyDescent="0.35">
      <c r="B109" s="34" t="s">
        <v>15</v>
      </c>
      <c r="C109" s="39">
        <v>183408528</v>
      </c>
      <c r="D109" s="39">
        <v>183408527.31</v>
      </c>
      <c r="E109" s="40">
        <f>+D109/C109</f>
        <v>0.9999999962379067</v>
      </c>
      <c r="F109" s="39">
        <v>183408527.31</v>
      </c>
      <c r="G109" s="40">
        <f t="shared" si="16"/>
        <v>0.9999999962379067</v>
      </c>
      <c r="H109" s="39">
        <v>183408527.31</v>
      </c>
      <c r="I109" s="41">
        <f t="shared" si="19"/>
        <v>0.9999999962379067</v>
      </c>
    </row>
    <row r="110" spans="2:9" ht="18" customHeight="1" x14ac:dyDescent="0.35">
      <c r="B110" s="17" t="s">
        <v>10</v>
      </c>
      <c r="C110" s="18">
        <v>4213353524</v>
      </c>
      <c r="D110" s="18">
        <v>3807720544.71</v>
      </c>
      <c r="E110" s="19">
        <f>+D110/C110</f>
        <v>0.90372681120170828</v>
      </c>
      <c r="F110" s="18">
        <v>3807720544.71</v>
      </c>
      <c r="G110" s="19">
        <f>+F110/C110</f>
        <v>0.90372681120170828</v>
      </c>
      <c r="H110" s="18">
        <v>3807720544.71</v>
      </c>
      <c r="I110" s="19">
        <f>+H110/C110</f>
        <v>0.90372681120170828</v>
      </c>
    </row>
    <row r="111" spans="2:9" ht="6" customHeight="1" x14ac:dyDescent="0.35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35">
      <c r="B112" s="20" t="s">
        <v>11</v>
      </c>
      <c r="C112" s="21">
        <f>+C110+C105</f>
        <v>81487972167</v>
      </c>
      <c r="D112" s="21">
        <f>+D110+D105</f>
        <v>72544844548.51001</v>
      </c>
      <c r="E112" s="22">
        <f>+D112/C112</f>
        <v>0.89025217611057861</v>
      </c>
      <c r="F112" s="21">
        <f>+F110+F105</f>
        <v>72481052767.509995</v>
      </c>
      <c r="G112" s="22">
        <f>+F112/C112</f>
        <v>0.88946933933965877</v>
      </c>
      <c r="H112" s="21">
        <f>+H110+H105</f>
        <v>72481052767.509995</v>
      </c>
      <c r="I112" s="22">
        <f>+H112/C112</f>
        <v>0.88946933933965877</v>
      </c>
    </row>
    <row r="115" spans="2:9" x14ac:dyDescent="0.35">
      <c r="F115" s="16"/>
    </row>
    <row r="119" spans="2:9" ht="22.5" x14ac:dyDescent="0.45">
      <c r="D119" s="45" t="s">
        <v>16</v>
      </c>
      <c r="E119" s="45"/>
      <c r="F119" s="45"/>
      <c r="G119" s="45"/>
      <c r="H119" s="45"/>
      <c r="I119" s="45"/>
    </row>
    <row r="123" spans="2:9" x14ac:dyDescent="0.35">
      <c r="B123" s="2"/>
      <c r="C123" s="2"/>
      <c r="D123" s="2"/>
      <c r="E123" s="2"/>
      <c r="F123" s="2"/>
      <c r="G123" s="2"/>
      <c r="H123" s="2"/>
      <c r="I123" s="2"/>
    </row>
    <row r="124" spans="2:9" ht="18" customHeight="1" x14ac:dyDescent="0.35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 x14ac:dyDescent="0.35">
      <c r="B125" s="4"/>
      <c r="C125" s="4"/>
      <c r="D125" s="4"/>
      <c r="E125" s="4"/>
      <c r="F125" s="4"/>
      <c r="G125" s="4"/>
      <c r="H125" s="4"/>
      <c r="I125" s="4"/>
    </row>
    <row r="126" spans="2:9" ht="18" customHeight="1" x14ac:dyDescent="0.35">
      <c r="B126" s="17" t="s">
        <v>7</v>
      </c>
      <c r="C126" s="18">
        <f>+C127+C128+C129+C130</f>
        <v>807536777995</v>
      </c>
      <c r="D126" s="18">
        <f>+D127+D128+D129+D130</f>
        <v>800323047857.62</v>
      </c>
      <c r="E126" s="19">
        <f>+D126/C126</f>
        <v>0.99106699492338823</v>
      </c>
      <c r="F126" s="18">
        <f>+F127+F128+F129+F130</f>
        <v>650571109022.06995</v>
      </c>
      <c r="G126" s="19">
        <f>+F126/C126</f>
        <v>0.80562412356914115</v>
      </c>
      <c r="H126" s="18">
        <f>+H127+H128+H129+H130</f>
        <v>650571109022.06995</v>
      </c>
      <c r="I126" s="19">
        <f>+H126/C126</f>
        <v>0.80562412356914115</v>
      </c>
    </row>
    <row r="127" spans="2:9" ht="18" customHeight="1" x14ac:dyDescent="0.35">
      <c r="B127" s="23" t="s">
        <v>8</v>
      </c>
      <c r="C127" s="24">
        <v>20819700000</v>
      </c>
      <c r="D127" s="24">
        <v>19328384590</v>
      </c>
      <c r="E127" s="25">
        <f>+D127/C127</f>
        <v>0.92836998563860185</v>
      </c>
      <c r="F127" s="24">
        <v>19314789668</v>
      </c>
      <c r="G127" s="25">
        <f t="shared" ref="G127:G130" si="20">+F127/C127</f>
        <v>0.92771700207015473</v>
      </c>
      <c r="H127" s="24">
        <v>19314789668</v>
      </c>
      <c r="I127" s="26">
        <f t="shared" ref="I127" si="21">+H127/C127</f>
        <v>0.92771700207015473</v>
      </c>
    </row>
    <row r="128" spans="2:9" ht="18" customHeight="1" x14ac:dyDescent="0.35">
      <c r="B128" s="27" t="s">
        <v>13</v>
      </c>
      <c r="C128" s="28">
        <v>89227019888</v>
      </c>
      <c r="D128" s="28">
        <v>85826767836.860001</v>
      </c>
      <c r="E128" s="29">
        <f t="shared" ref="E128:E129" si="22">+D128/C128</f>
        <v>0.9618921257775046</v>
      </c>
      <c r="F128" s="28">
        <v>49371637016.07</v>
      </c>
      <c r="G128" s="29">
        <f t="shared" si="20"/>
        <v>0.55332607855829452</v>
      </c>
      <c r="H128" s="28">
        <v>49371637016.07</v>
      </c>
      <c r="I128" s="30">
        <f>+H128/C128</f>
        <v>0.55332607855829452</v>
      </c>
    </row>
    <row r="129" spans="2:9" ht="18" customHeight="1" x14ac:dyDescent="0.35">
      <c r="B129" s="27" t="s">
        <v>14</v>
      </c>
      <c r="C129" s="28">
        <v>695113499196</v>
      </c>
      <c r="D129" s="28">
        <v>692808530834.76001</v>
      </c>
      <c r="E129" s="29">
        <f t="shared" si="22"/>
        <v>0.99668404028420388</v>
      </c>
      <c r="F129" s="28">
        <v>579525633542</v>
      </c>
      <c r="G129" s="29">
        <f t="shared" si="20"/>
        <v>0.83371368015770919</v>
      </c>
      <c r="H129" s="28">
        <v>579525633542</v>
      </c>
      <c r="I129" s="30">
        <f t="shared" ref="I129:I130" si="23">+H129/C129</f>
        <v>0.83371368015770919</v>
      </c>
    </row>
    <row r="130" spans="2:9" ht="30" customHeight="1" x14ac:dyDescent="0.35">
      <c r="B130" s="34" t="s">
        <v>15</v>
      </c>
      <c r="C130" s="39">
        <v>2376558911</v>
      </c>
      <c r="D130" s="39">
        <v>2359364596</v>
      </c>
      <c r="E130" s="40">
        <f>+D130/C130</f>
        <v>0.99276503733174237</v>
      </c>
      <c r="F130" s="39">
        <v>2359048796</v>
      </c>
      <c r="G130" s="40">
        <f t="shared" si="20"/>
        <v>0.99263215613172739</v>
      </c>
      <c r="H130" s="39">
        <v>2359048796</v>
      </c>
      <c r="I130" s="41">
        <f t="shared" si="23"/>
        <v>0.99263215613172739</v>
      </c>
    </row>
    <row r="131" spans="2:9" ht="18" customHeight="1" x14ac:dyDescent="0.35">
      <c r="B131" s="17" t="s">
        <v>10</v>
      </c>
      <c r="C131" s="18">
        <v>343899545779</v>
      </c>
      <c r="D131" s="18">
        <v>315701948423.72998</v>
      </c>
      <c r="E131" s="19">
        <f>+D131/C131</f>
        <v>0.91800629660211697</v>
      </c>
      <c r="F131" s="18">
        <v>59143166180.830002</v>
      </c>
      <c r="G131" s="19">
        <f>+F131/C131</f>
        <v>0.17197802935987924</v>
      </c>
      <c r="H131" s="18">
        <v>59143166180.830002</v>
      </c>
      <c r="I131" s="19">
        <f>+H131/C131</f>
        <v>0.17197802935987924</v>
      </c>
    </row>
    <row r="132" spans="2:9" s="38" customFormat="1" ht="6" customHeight="1" x14ac:dyDescent="0.35">
      <c r="B132" s="35"/>
      <c r="C132" s="36"/>
      <c r="D132" s="36"/>
      <c r="E132" s="37"/>
      <c r="F132" s="36"/>
      <c r="G132" s="37"/>
      <c r="H132" s="36"/>
      <c r="I132" s="37"/>
    </row>
    <row r="133" spans="2:9" ht="18" customHeight="1" x14ac:dyDescent="0.35">
      <c r="B133" s="7" t="s">
        <v>11</v>
      </c>
      <c r="C133" s="8">
        <f>+C126+C131</f>
        <v>1151436323774</v>
      </c>
      <c r="D133" s="8">
        <f>+D126+D131</f>
        <v>1116024996281.3501</v>
      </c>
      <c r="E133" s="9">
        <f>+D133/C133</f>
        <v>0.96924595241482037</v>
      </c>
      <c r="F133" s="8">
        <f>+F126+F131</f>
        <v>709714275202.8999</v>
      </c>
      <c r="G133" s="9">
        <f>+F133/C133</f>
        <v>0.61637301216684581</v>
      </c>
      <c r="H133" s="8">
        <f>+H126+H131</f>
        <v>709714275202.8999</v>
      </c>
      <c r="I133" s="9">
        <f>+H133/C133</f>
        <v>0.61637301216684581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 G38 G43:G45 E60:G60 E67 G65:G67 E81 G81 G87 G89 E89 E105:G105 G110 E112:G112 E126:H126 G131 G133 E21 E38 G21 E45 G2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2020</Anio>
    <_dlc_DocId xmlns="81cc8fc0-8d1e-4295-8f37-5d076116407c">2TV4CCKVFCYA-94321226-112</_dlc_DocId>
    <_dlc_DocIdUrl xmlns="81cc8fc0-8d1e-4295-8f37-5d076116407c">
      <Url>https://www.minjusticia.gov.co/ministerio/_layouts/15/DocIdRedir.aspx?ID=2TV4CCKVFCYA-94321226-112</Url>
      <Description>2TV4CCKVFCYA-94321226-112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7E2C131-64E9-4D6E-9FCD-E3E946E1271A}"/>
</file>

<file path=customXml/itemProps2.xml><?xml version="1.0" encoding="utf-8"?>
<ds:datastoreItem xmlns:ds="http://schemas.openxmlformats.org/officeDocument/2006/customXml" ds:itemID="{0335497D-EAFE-4CC7-895B-ACF2D8122148}"/>
</file>

<file path=customXml/itemProps3.xml><?xml version="1.0" encoding="utf-8"?>
<ds:datastoreItem xmlns:ds="http://schemas.openxmlformats.org/officeDocument/2006/customXml" ds:itemID="{8CBBAADB-034C-4D6D-B8C9-81B8DCCCB0FA}"/>
</file>

<file path=customXml/itemProps4.xml><?xml version="1.0" encoding="utf-8"?>
<ds:datastoreItem xmlns:ds="http://schemas.openxmlformats.org/officeDocument/2006/customXml" ds:itemID="{2115B064-F657-4A18-A0B3-26B201D348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Sector Justicia Diciembre</dc:title>
  <dc:creator>BELKIS YORGETH RONCANCIO ENCISO</dc:creator>
  <cp:lastModifiedBy>indira moss</cp:lastModifiedBy>
  <cp:lastPrinted>2018-11-01T21:31:39Z</cp:lastPrinted>
  <dcterms:created xsi:type="dcterms:W3CDTF">2018-02-21T20:39:46Z</dcterms:created>
  <dcterms:modified xsi:type="dcterms:W3CDTF">2021-01-27T13:56:18Z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be6f1bd4-db78-48a8-bfbc-ca1f167be758</vt:lpwstr>
  </property>
</Properties>
</file>