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l="1"/>
  <c r="C24" i="1" s="1"/>
  <c r="H16" i="1"/>
  <c r="H24" i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E24" i="1" s="1"/>
  <c r="I69" i="1" l="1"/>
  <c r="E69" i="1"/>
  <c r="I136" i="1"/>
  <c r="I24" i="1"/>
  <c r="I16" i="1"/>
  <c r="E136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<sst xmlns="http://schemas.openxmlformats.org/spreadsheetml/2006/main" count="93" uniqueCount="17">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</sst>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>
      <selection activeCell="A2" sqref="A2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44" customFormat="1" ht="21" customHeight="1" x14ac:dyDescent="0.35">
      <c r="B12" s="42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2146124170809</v>
      </c>
      <c r="D16" s="14">
        <f>+D17+D18+D19+D20</f>
        <v>1476639367364.9702</v>
      </c>
      <c r="E16" s="15">
        <f>+D16/C16</f>
        <v>0.68804936240401149</v>
      </c>
      <c r="F16" s="14">
        <f>+F17+F18+F19+F20</f>
        <v>1150689431444.0898</v>
      </c>
      <c r="G16" s="15">
        <f>+F16/C16</f>
        <v>0.53617094811915167</v>
      </c>
      <c r="H16" s="14">
        <f>+H17+H18+H19+H20</f>
        <v>1139396326785.02</v>
      </c>
      <c r="I16" s="15">
        <f>+H16/C16</f>
        <v>0.53090885526698806</v>
      </c>
    </row>
    <row r="17" spans="2:9" s="1" customFormat="1" ht="16.5" x14ac:dyDescent="0.3">
      <c r="B17" s="6" t="s">
        <v>8</v>
      </c>
      <c r="C17" s="7">
        <f t="shared" ref="C17:D19" si="0">+C39+C62+C84+C108+C130</f>
        <v>1018961129882</v>
      </c>
      <c r="D17" s="7">
        <f t="shared" si="0"/>
        <v>629307664903.95996</v>
      </c>
      <c r="E17" s="8">
        <f>+D17/C17</f>
        <v>0.61759732186922223</v>
      </c>
      <c r="F17" s="7">
        <f>+F39+F62+F84+F108+F130</f>
        <v>621787219936.62988</v>
      </c>
      <c r="G17" s="8">
        <f t="shared" ref="G17:G20" si="1">+F17/C17</f>
        <v>0.61021681956468299</v>
      </c>
      <c r="H17" s="7">
        <f>+H39+H62+H84+H108+H130</f>
        <v>617901509400.31995</v>
      </c>
      <c r="I17" s="8">
        <f t="shared" ref="I17:I20" si="2">+H17/C17</f>
        <v>0.60640341547854293</v>
      </c>
    </row>
    <row r="18" spans="2:9" s="1" customFormat="1" ht="16.5" x14ac:dyDescent="0.3">
      <c r="B18" s="6" t="s">
        <v>9</v>
      </c>
      <c r="C18" s="7">
        <f t="shared" si="0"/>
        <v>273647383387</v>
      </c>
      <c r="D18" s="7">
        <f t="shared" si="0"/>
        <v>215529762076.79999</v>
      </c>
      <c r="E18" s="8">
        <f t="shared" ref="E18:E19" si="3">+D18/C18</f>
        <v>0.78761857471149865</v>
      </c>
      <c r="F18" s="7">
        <f>+F40+F63+F85+F109+F131</f>
        <v>148977204117.10001</v>
      </c>
      <c r="G18" s="8">
        <f t="shared" si="1"/>
        <v>0.54441304087462128</v>
      </c>
      <c r="H18" s="7">
        <f>+H40+H63+H85+H109+H131</f>
        <v>148340779492.5</v>
      </c>
      <c r="I18" s="8">
        <f>+H18/C18</f>
        <v>0.54208733025856204</v>
      </c>
    </row>
    <row r="19" spans="2:9" s="1" customFormat="1" ht="16.5" x14ac:dyDescent="0.3">
      <c r="B19" s="6" t="s">
        <v>10</v>
      </c>
      <c r="C19" s="7">
        <f t="shared" si="0"/>
        <v>765164094715</v>
      </c>
      <c r="D19" s="7">
        <f t="shared" si="0"/>
        <v>571946326100.19006</v>
      </c>
      <c r="E19" s="8">
        <f t="shared" si="3"/>
        <v>0.74748191930414931</v>
      </c>
      <c r="F19" s="7">
        <f>+F41+F64+F86+F110+F132</f>
        <v>336179700663.65002</v>
      </c>
      <c r="G19" s="8">
        <f t="shared" si="1"/>
        <v>0.43935634589449285</v>
      </c>
      <c r="H19" s="7">
        <f>+H41+H64+H86+H110+H132</f>
        <v>335102146080.84998</v>
      </c>
      <c r="I19" s="8">
        <f t="shared" si="2"/>
        <v>0.43794807988953688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59855614284.020004</v>
      </c>
      <c r="E20" s="11">
        <f>+D20/C20</f>
        <v>0.67747091698397477</v>
      </c>
      <c r="F20" s="9">
        <f>+F87</f>
        <v>43745306726.709999</v>
      </c>
      <c r="G20" s="11">
        <f t="shared" si="1"/>
        <v>0.4951277071731866</v>
      </c>
      <c r="H20" s="9">
        <f>+H87</f>
        <v>38051891811.349998</v>
      </c>
      <c r="I20" s="11">
        <f t="shared" si="2"/>
        <v>0.43068725209445663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433446896595</v>
      </c>
      <c r="D22" s="14">
        <f>+D44+D67+D89+D112+D134</f>
        <v>137797870540.20999</v>
      </c>
      <c r="E22" s="15">
        <f>+D22/C22</f>
        <v>0.31791177102131674</v>
      </c>
      <c r="F22" s="14">
        <f>+F44+F67+F89+F112+F134</f>
        <v>27186147757.189999</v>
      </c>
      <c r="G22" s="15">
        <f>+F22/C22</f>
        <v>6.2720826866576762E-2</v>
      </c>
      <c r="H22" s="14">
        <f>+H44+H67+H89+H112+H134</f>
        <v>27077925474.189999</v>
      </c>
      <c r="I22" s="15">
        <f>+H22/C22</f>
        <v>6.2471148569534722E-2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2579571067404</v>
      </c>
      <c r="D24" s="17">
        <f>+D22+D16</f>
        <v>1614437237905.1802</v>
      </c>
      <c r="E24" s="18">
        <f>+D24/C24</f>
        <v>0.62585491762779755</v>
      </c>
      <c r="F24" s="17">
        <f>+F22+F16</f>
        <v>1177875579201.2798</v>
      </c>
      <c r="G24" s="18">
        <f>+F24/C24</f>
        <v>0.45661683606439929</v>
      </c>
      <c r="H24" s="17">
        <f>+H22+H16</f>
        <v>1166474252259.21</v>
      </c>
      <c r="I24" s="18">
        <f>+H24/C24</f>
        <v>0.45219698228090044</v>
      </c>
    </row>
    <row r="26" spans="2:9" x14ac:dyDescent="0.25">
      <c r="C26" s="45"/>
      <c r="D26" s="45"/>
      <c r="E26" s="45"/>
      <c r="F26" s="45"/>
      <c r="G26" s="45"/>
      <c r="H26" s="45"/>
      <c r="I26" s="45"/>
    </row>
    <row r="27" spans="2:9" x14ac:dyDescent="0.25">
      <c r="C27" s="45"/>
      <c r="D27" s="45"/>
      <c r="E27" s="45"/>
      <c r="F27" s="45"/>
      <c r="G27" s="45"/>
      <c r="H27" s="45"/>
      <c r="I27" s="45"/>
    </row>
    <row r="32" spans="2:9" ht="24" x14ac:dyDescent="0.35">
      <c r="B32" s="19"/>
      <c r="C32" s="19"/>
      <c r="D32" s="46" t="s">
        <v>16</v>
      </c>
      <c r="E32" s="46"/>
      <c r="F32" s="46"/>
      <c r="G32" s="46"/>
      <c r="H32" s="46"/>
      <c r="I32" s="46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68020003354</v>
      </c>
      <c r="D38" s="23">
        <f>+D39+D40+D41</f>
        <v>44617658163.589996</v>
      </c>
      <c r="E38" s="24">
        <f>+D38/C38</f>
        <v>0.65594907326575724</v>
      </c>
      <c r="F38" s="23">
        <f>+F39+F40+F41</f>
        <v>37134780338.979996</v>
      </c>
      <c r="G38" s="24">
        <f>+F38/C38</f>
        <v>0.54593911361217595</v>
      </c>
      <c r="H38" s="23">
        <f>+H39+H40+H41</f>
        <v>37118190690.979996</v>
      </c>
      <c r="I38" s="24">
        <f>+H38/C38</f>
        <v>0.54569521994587222</v>
      </c>
    </row>
    <row r="39" spans="2:9" ht="16.5" x14ac:dyDescent="0.3">
      <c r="B39" s="25" t="s">
        <v>8</v>
      </c>
      <c r="C39" s="26">
        <v>32088405776</v>
      </c>
      <c r="D39" s="26">
        <v>21910595339.599998</v>
      </c>
      <c r="E39" s="27">
        <f t="shared" ref="E39:E41" si="4">+D39/C39</f>
        <v>0.68281969171518242</v>
      </c>
      <c r="F39" s="26">
        <v>21696418215.599998</v>
      </c>
      <c r="G39" s="27">
        <f t="shared" ref="G39:G41" si="5">+F39/C39</f>
        <v>0.67614509636460285</v>
      </c>
      <c r="H39" s="26">
        <v>21679992082.599998</v>
      </c>
      <c r="I39" s="27">
        <f t="shared" ref="I39:I41" si="6">+H39/C39</f>
        <v>0.67563319393122345</v>
      </c>
    </row>
    <row r="40" spans="2:9" ht="16.5" x14ac:dyDescent="0.3">
      <c r="B40" s="25" t="s">
        <v>9</v>
      </c>
      <c r="C40" s="26">
        <v>6773152914</v>
      </c>
      <c r="D40" s="26">
        <v>4569115127.3500004</v>
      </c>
      <c r="E40" s="27">
        <f t="shared" si="4"/>
        <v>0.67459205267693156</v>
      </c>
      <c r="F40" s="26">
        <v>3463742163.0999999</v>
      </c>
      <c r="G40" s="27">
        <f t="shared" si="5"/>
        <v>0.51139287818831014</v>
      </c>
      <c r="H40" s="26">
        <v>3463742163.0999999</v>
      </c>
      <c r="I40" s="27">
        <f t="shared" si="6"/>
        <v>0.51139287818831014</v>
      </c>
    </row>
    <row r="41" spans="2:9" ht="16.5" x14ac:dyDescent="0.3">
      <c r="B41" s="25" t="s">
        <v>10</v>
      </c>
      <c r="C41" s="26">
        <v>29158444664</v>
      </c>
      <c r="D41" s="26">
        <v>18137947696.639999</v>
      </c>
      <c r="E41" s="27">
        <f t="shared" si="4"/>
        <v>0.62204784602361596</v>
      </c>
      <c r="F41" s="26">
        <v>11974619960.280001</v>
      </c>
      <c r="G41" s="27">
        <f t="shared" si="5"/>
        <v>0.41067416654991445</v>
      </c>
      <c r="H41" s="26">
        <v>11974456445.280001</v>
      </c>
      <c r="I41" s="27">
        <f t="shared" si="6"/>
        <v>0.41066855874051705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14629410762.440001</v>
      </c>
      <c r="E44" s="24">
        <f>+D44/C44</f>
        <v>0.57432819354332476</v>
      </c>
      <c r="F44" s="28">
        <v>8657240189.2600002</v>
      </c>
      <c r="G44" s="24">
        <f>+F44/C44</f>
        <v>0.33986995099856532</v>
      </c>
      <c r="H44" s="28">
        <v>8648476906.2600002</v>
      </c>
      <c r="I44" s="24">
        <f t="shared" ref="I44" si="7">+H44/C44</f>
        <v>0.33952591796971493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93492217546</v>
      </c>
      <c r="D46" s="30">
        <f>+D44+D38</f>
        <v>59247068926.029999</v>
      </c>
      <c r="E46" s="31">
        <f>+D46/C46</f>
        <v>0.63371123801699625</v>
      </c>
      <c r="F46" s="30">
        <f>+F44+F38</f>
        <v>45792020528.239998</v>
      </c>
      <c r="G46" s="31">
        <f>+F46/C46</f>
        <v>0.48979499823832318</v>
      </c>
      <c r="H46" s="30">
        <f>+H44+H38</f>
        <v>45766667597.239998</v>
      </c>
      <c r="I46" s="31">
        <f t="shared" ref="I46" si="8">+H46/C46</f>
        <v>0.48952382132472044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6" t="s">
        <v>16</v>
      </c>
      <c r="E54" s="46"/>
      <c r="F54" s="46"/>
      <c r="G54" s="46"/>
      <c r="H54" s="46"/>
      <c r="I54" s="46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200263604831.60999</v>
      </c>
      <c r="E61" s="15">
        <f>+D61/C61</f>
        <v>0.69441725403696797</v>
      </c>
      <c r="F61" s="34">
        <f>+F62+F63+F64</f>
        <v>159151901853.41</v>
      </c>
      <c r="G61" s="15">
        <f>+F61/C61</f>
        <v>0.55186176615932792</v>
      </c>
      <c r="H61" s="34">
        <f>+H62+H63+H64</f>
        <v>157059884114.41</v>
      </c>
      <c r="I61" s="15">
        <f>+H61/C61</f>
        <v>0.54460766117637549</v>
      </c>
    </row>
    <row r="62" spans="2:9" ht="16.5" x14ac:dyDescent="0.3">
      <c r="B62" s="6" t="s">
        <v>8</v>
      </c>
      <c r="C62" s="7">
        <v>141999725250</v>
      </c>
      <c r="D62" s="7">
        <v>85348141649.519989</v>
      </c>
      <c r="E62" s="8">
        <f t="shared" ref="E62:E64" si="9">+D62/C62</f>
        <v>0.60104441398924457</v>
      </c>
      <c r="F62" s="7">
        <v>84936604383.519989</v>
      </c>
      <c r="G62" s="8">
        <f t="shared" ref="G62:G64" si="10">+F62/C62</f>
        <v>0.59814625862115878</v>
      </c>
      <c r="H62" s="7">
        <v>82849177883.519989</v>
      </c>
      <c r="I62" s="8">
        <f t="shared" ref="I62:I64" si="11">+H62/C62</f>
        <v>0.58344604355859475</v>
      </c>
    </row>
    <row r="63" spans="2:9" ht="16.5" x14ac:dyDescent="0.3">
      <c r="B63" s="6" t="s">
        <v>9</v>
      </c>
      <c r="C63" s="7">
        <v>54200000000</v>
      </c>
      <c r="D63" s="7">
        <v>51861234385.550003</v>
      </c>
      <c r="E63" s="8">
        <f t="shared" si="9"/>
        <v>0.95684934290682666</v>
      </c>
      <c r="F63" s="7">
        <v>27921216564.240002</v>
      </c>
      <c r="G63" s="8">
        <f t="shared" si="10"/>
        <v>0.51515159712619929</v>
      </c>
      <c r="H63" s="7">
        <v>27918885325.240002</v>
      </c>
      <c r="I63" s="8">
        <f t="shared" si="11"/>
        <v>0.51510858533653137</v>
      </c>
    </row>
    <row r="64" spans="2:9" ht="16.5" x14ac:dyDescent="0.3">
      <c r="B64" s="6" t="s">
        <v>10</v>
      </c>
      <c r="C64" s="7">
        <v>92191157418</v>
      </c>
      <c r="D64" s="7">
        <v>63054228796.540001</v>
      </c>
      <c r="E64" s="8">
        <f t="shared" si="9"/>
        <v>0.68395094022573666</v>
      </c>
      <c r="F64" s="7">
        <v>46294080905.650002</v>
      </c>
      <c r="G64" s="8">
        <f t="shared" si="10"/>
        <v>0.50215315874330535</v>
      </c>
      <c r="H64" s="7">
        <v>46291820905.650002</v>
      </c>
      <c r="I64" s="8">
        <f t="shared" si="11"/>
        <v>0.50212864446163996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32281666469.669998</v>
      </c>
      <c r="E67" s="15">
        <f>+D67/C67</f>
        <v>0.77923483574174601</v>
      </c>
      <c r="F67" s="14">
        <v>11039769217.59</v>
      </c>
      <c r="G67" s="15">
        <f>+F67/C67</f>
        <v>0.26648477893723393</v>
      </c>
      <c r="H67" s="14">
        <v>11039769217.59</v>
      </c>
      <c r="I67" s="15">
        <f>+H67/C67</f>
        <v>0.26648477893723393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232545271301.27997</v>
      </c>
      <c r="E69" s="18">
        <f>+D69/C69</f>
        <v>0.70507091220314222</v>
      </c>
      <c r="F69" s="17">
        <f>+F67+F61</f>
        <v>170191671071</v>
      </c>
      <c r="G69" s="18">
        <f>+F69/C69</f>
        <v>0.51601649906672009</v>
      </c>
      <c r="H69" s="17">
        <f>+H67+H61</f>
        <v>168099653332</v>
      </c>
      <c r="I69" s="18">
        <f>+H69/C69</f>
        <v>0.50967355841121698</v>
      </c>
    </row>
    <row r="77" spans="2:9" ht="24" x14ac:dyDescent="0.35">
      <c r="B77" s="19"/>
      <c r="C77" s="19"/>
      <c r="D77" s="46" t="s">
        <v>16</v>
      </c>
      <c r="E77" s="46"/>
      <c r="F77" s="46"/>
      <c r="G77" s="46"/>
      <c r="H77" s="46"/>
      <c r="I77" s="46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1071259990266</v>
      </c>
      <c r="D83" s="36">
        <f>+D84+D85+D86+D87</f>
        <v>688494107664.38</v>
      </c>
      <c r="E83" s="37">
        <f>+D83/C83</f>
        <v>0.64269562377049383</v>
      </c>
      <c r="F83" s="36">
        <f>+F84+F85+F86+F87</f>
        <v>635477209396.96985</v>
      </c>
      <c r="G83" s="37">
        <f>+F83/C83</f>
        <v>0.59320539847584264</v>
      </c>
      <c r="H83" s="36">
        <f>+H84+H85+H86+H87</f>
        <v>626751365906.19995</v>
      </c>
      <c r="I83" s="37">
        <f>+H83/C83</f>
        <v>0.58505999626717509</v>
      </c>
    </row>
    <row r="84" spans="2:9" ht="16.5" x14ac:dyDescent="0.3">
      <c r="B84" s="25" t="s">
        <v>8</v>
      </c>
      <c r="C84" s="26">
        <v>796458877868</v>
      </c>
      <c r="D84" s="26">
        <v>487020795163.84003</v>
      </c>
      <c r="E84" s="27">
        <f t="shared" ref="E84:E87" si="12">+D84/C84</f>
        <v>0.61148266244143212</v>
      </c>
      <c r="F84" s="26">
        <v>485351034141.31</v>
      </c>
      <c r="G84" s="27">
        <f t="shared" ref="G84:G87" si="13">+F84/C84</f>
        <v>0.60938618129352939</v>
      </c>
      <c r="H84" s="26">
        <v>483570644489</v>
      </c>
      <c r="I84" s="27">
        <f t="shared" ref="I84:I87" si="14">+H84/C84</f>
        <v>0.60715079952833917</v>
      </c>
    </row>
    <row r="85" spans="2:9" ht="16.5" x14ac:dyDescent="0.3">
      <c r="B85" s="25" t="s">
        <v>9</v>
      </c>
      <c r="C85" s="26">
        <v>133261264410</v>
      </c>
      <c r="D85" s="26">
        <v>103701778941.52</v>
      </c>
      <c r="E85" s="27">
        <f t="shared" si="12"/>
        <v>0.77818396366452425</v>
      </c>
      <c r="F85" s="26">
        <v>84250320887.880005</v>
      </c>
      <c r="G85" s="27">
        <f t="shared" si="13"/>
        <v>0.63221913180014677</v>
      </c>
      <c r="H85" s="26">
        <v>84053208296.279999</v>
      </c>
      <c r="I85" s="27">
        <f t="shared" si="14"/>
        <v>0.63073998786081309</v>
      </c>
    </row>
    <row r="86" spans="2:9" ht="16.5" x14ac:dyDescent="0.3">
      <c r="B86" s="25" t="s">
        <v>10</v>
      </c>
      <c r="C86" s="26">
        <v>53188285163</v>
      </c>
      <c r="D86" s="26">
        <v>37915919275</v>
      </c>
      <c r="E86" s="27">
        <f t="shared" si="12"/>
        <v>0.71286222443162917</v>
      </c>
      <c r="F86" s="26">
        <v>22130547641.07</v>
      </c>
      <c r="G86" s="27">
        <f t="shared" si="13"/>
        <v>0.41607935982987726</v>
      </c>
      <c r="H86" s="26">
        <v>21075621309.57</v>
      </c>
      <c r="I86" s="27">
        <f t="shared" si="14"/>
        <v>0.39624555003008605</v>
      </c>
    </row>
    <row r="87" spans="2:9" ht="33" x14ac:dyDescent="0.3">
      <c r="B87" s="38" t="s">
        <v>15</v>
      </c>
      <c r="C87" s="9">
        <v>88351562825</v>
      </c>
      <c r="D87" s="9">
        <v>59855614284.020004</v>
      </c>
      <c r="E87" s="39">
        <f t="shared" si="12"/>
        <v>0.67747091698397477</v>
      </c>
      <c r="F87" s="9">
        <v>43745306726.709999</v>
      </c>
      <c r="G87" s="39">
        <f t="shared" si="13"/>
        <v>0.4951277071731866</v>
      </c>
      <c r="H87" s="26">
        <v>38051891811.349998</v>
      </c>
      <c r="I87" s="40">
        <f t="shared" si="14"/>
        <v>0.43068725209445663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1088874771.4000001</v>
      </c>
      <c r="E89" s="37">
        <f>+D89/C89</f>
        <v>0.40372772884713476</v>
      </c>
      <c r="F89" s="41">
        <v>570988682</v>
      </c>
      <c r="G89" s="37">
        <f>+F89/C89</f>
        <v>0.2117084258320055</v>
      </c>
      <c r="H89" s="41">
        <v>471529682</v>
      </c>
      <c r="I89" s="37">
        <f>+H89/C89</f>
        <v>0.17483149816494284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1073957042496</v>
      </c>
      <c r="D91" s="30">
        <f>+D89+D83</f>
        <v>689582982435.78003</v>
      </c>
      <c r="E91" s="31">
        <f>+D91/C91</f>
        <v>0.64209549837590307</v>
      </c>
      <c r="F91" s="30">
        <f>+F89+F83</f>
        <v>636048198078.96985</v>
      </c>
      <c r="G91" s="31">
        <f>+F91/C91</f>
        <v>0.59224733663529083</v>
      </c>
      <c r="H91" s="30">
        <f>+H89+H83</f>
        <v>627222895588.19995</v>
      </c>
      <c r="I91" s="31">
        <f>+H91/C91</f>
        <v>0.58402978030709829</v>
      </c>
    </row>
    <row r="100" spans="2:9" ht="24" x14ac:dyDescent="0.35">
      <c r="D100" s="46" t="s">
        <v>16</v>
      </c>
      <c r="E100" s="46"/>
      <c r="F100" s="46"/>
      <c r="G100" s="46"/>
      <c r="H100" s="46"/>
      <c r="I100" s="46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47968335661</v>
      </c>
      <c r="D107" s="34">
        <f>+D108+D109+D110</f>
        <v>41182816141.07</v>
      </c>
      <c r="E107" s="15">
        <f>+D107/C107</f>
        <v>0.85854169367300204</v>
      </c>
      <c r="F107" s="34">
        <f>+F108+F109+F110</f>
        <v>31648917964.449997</v>
      </c>
      <c r="G107" s="15">
        <f>+F107/C107</f>
        <v>0.65978770220668126</v>
      </c>
      <c r="H107" s="34">
        <f>+H108+H109+H110</f>
        <v>31342560590.449997</v>
      </c>
      <c r="I107" s="15">
        <f>+H107/C107</f>
        <v>0.65340104380424935</v>
      </c>
    </row>
    <row r="108" spans="2:9" ht="16.5" x14ac:dyDescent="0.3">
      <c r="B108" s="6" t="s">
        <v>8</v>
      </c>
      <c r="C108" s="7">
        <v>26712401089</v>
      </c>
      <c r="D108" s="7">
        <v>21497173936</v>
      </c>
      <c r="E108" s="8">
        <f t="shared" ref="E108:E110" si="15">+D108/C108</f>
        <v>0.80476381978452705</v>
      </c>
      <c r="F108" s="7">
        <v>16983427591</v>
      </c>
      <c r="G108" s="8">
        <f t="shared" ref="G108:G110" si="16">+F108/C108</f>
        <v>0.63578813205203288</v>
      </c>
      <c r="H108" s="7">
        <v>16983427591</v>
      </c>
      <c r="I108" s="8">
        <f t="shared" ref="I108:I110" si="17">+H108/C108</f>
        <v>0.63578813205203288</v>
      </c>
    </row>
    <row r="109" spans="2:9" ht="16.5" x14ac:dyDescent="0.3">
      <c r="B109" s="6" t="s">
        <v>9</v>
      </c>
      <c r="C109" s="7">
        <v>6293897913</v>
      </c>
      <c r="D109" s="7">
        <v>5285663317.6499996</v>
      </c>
      <c r="E109" s="8">
        <f t="shared" si="15"/>
        <v>0.83980760265153032</v>
      </c>
      <c r="F109" s="7">
        <v>3610291344.0300002</v>
      </c>
      <c r="G109" s="8">
        <f t="shared" si="16"/>
        <v>0.57361771575178711</v>
      </c>
      <c r="H109" s="7">
        <v>3303933970.0300002</v>
      </c>
      <c r="I109" s="8">
        <f t="shared" si="17"/>
        <v>0.52494241497081617</v>
      </c>
    </row>
    <row r="110" spans="2:9" ht="16.5" x14ac:dyDescent="0.3">
      <c r="B110" s="6" t="s">
        <v>10</v>
      </c>
      <c r="C110" s="7">
        <v>14962036659</v>
      </c>
      <c r="D110" s="7">
        <v>14399978887.42</v>
      </c>
      <c r="E110" s="8">
        <f t="shared" si="15"/>
        <v>0.96243440753489196</v>
      </c>
      <c r="F110" s="7">
        <v>11055199029.42</v>
      </c>
      <c r="G110" s="8">
        <f t="shared" si="16"/>
        <v>0.73888330054117668</v>
      </c>
      <c r="H110" s="7">
        <v>11055199029.42</v>
      </c>
      <c r="I110" s="8">
        <f t="shared" si="17"/>
        <v>0.73888330054117668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5577865008</v>
      </c>
      <c r="E112" s="15">
        <f>+D112/C112</f>
        <v>0.9437428672681778</v>
      </c>
      <c r="F112" s="14">
        <v>3033082434</v>
      </c>
      <c r="G112" s="15">
        <f>+F112/C112</f>
        <v>0.51318020583475255</v>
      </c>
      <c r="H112" s="14">
        <v>3033082434</v>
      </c>
      <c r="I112" s="15">
        <f>+H112/C112</f>
        <v>0.51318020583475255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53878700869</v>
      </c>
      <c r="D114" s="17">
        <f>+D107+D112</f>
        <v>46760681149.07</v>
      </c>
      <c r="E114" s="18">
        <f>+D114/C114</f>
        <v>0.86788805956482384</v>
      </c>
      <c r="F114" s="17">
        <f>+F107+F112</f>
        <v>34682000398.449997</v>
      </c>
      <c r="G114" s="18">
        <f>+F114/C114</f>
        <v>0.64370520890574889</v>
      </c>
      <c r="H114" s="17">
        <f>+H107+H112</f>
        <v>34375643024.449997</v>
      </c>
      <c r="I114" s="18">
        <f>+H114/C114</f>
        <v>0.63801915172436141</v>
      </c>
    </row>
    <row r="122" spans="2:9" ht="24" x14ac:dyDescent="0.35">
      <c r="D122" s="46" t="s">
        <v>16</v>
      </c>
      <c r="E122" s="46"/>
      <c r="F122" s="46"/>
      <c r="G122" s="46"/>
      <c r="H122" s="46"/>
      <c r="I122" s="46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502081180564.32001</v>
      </c>
      <c r="E129" s="15">
        <f>+D129/C129</f>
        <v>0.7488328767553406</v>
      </c>
      <c r="F129" s="34">
        <f>+F130+F131+F132</f>
        <v>287276621890.28003</v>
      </c>
      <c r="G129" s="15">
        <f>+F129/C129</f>
        <v>0.4284609491892637</v>
      </c>
      <c r="H129" s="34">
        <f>+H130+H131+H132</f>
        <v>287124325482.97998</v>
      </c>
      <c r="I129" s="15">
        <f>+H129/C129</f>
        <v>0.42823380552960727</v>
      </c>
    </row>
    <row r="130" spans="2:9" ht="16.5" x14ac:dyDescent="0.3">
      <c r="B130" s="6" t="s">
        <v>8</v>
      </c>
      <c r="C130" s="7">
        <v>21701719899</v>
      </c>
      <c r="D130" s="7">
        <v>13530958815</v>
      </c>
      <c r="E130" s="8">
        <f t="shared" ref="E130:E132" si="18">+D130/C130</f>
        <v>0.62349707202807902</v>
      </c>
      <c r="F130" s="7">
        <v>12819735605.200001</v>
      </c>
      <c r="G130" s="8">
        <f t="shared" ref="G130:G132" si="19">+F130/C130</f>
        <v>0.59072440640019164</v>
      </c>
      <c r="H130" s="7">
        <v>12818267354.200001</v>
      </c>
      <c r="I130" s="8">
        <f t="shared" ref="I130:I132" si="20">+H130/C130</f>
        <v>0.59065675042606447</v>
      </c>
    </row>
    <row r="131" spans="2:9" ht="16.5" x14ac:dyDescent="0.3">
      <c r="B131" s="6" t="s">
        <v>9</v>
      </c>
      <c r="C131" s="7">
        <v>73119068150</v>
      </c>
      <c r="D131" s="7">
        <v>50111970304.729996</v>
      </c>
      <c r="E131" s="8">
        <f t="shared" si="18"/>
        <v>0.68534749652344951</v>
      </c>
      <c r="F131" s="7">
        <v>29731633157.850002</v>
      </c>
      <c r="G131" s="8">
        <f t="shared" si="19"/>
        <v>0.40661942103607079</v>
      </c>
      <c r="H131" s="7">
        <v>29601009737.850002</v>
      </c>
      <c r="I131" s="8">
        <f t="shared" si="20"/>
        <v>0.40483297294113563</v>
      </c>
    </row>
    <row r="132" spans="2:9" ht="16.5" x14ac:dyDescent="0.3">
      <c r="B132" s="6" t="s">
        <v>10</v>
      </c>
      <c r="C132" s="7">
        <v>575664170811</v>
      </c>
      <c r="D132" s="7">
        <v>438438251444.59003</v>
      </c>
      <c r="E132" s="8">
        <f t="shared" si="18"/>
        <v>0.76162157326365287</v>
      </c>
      <c r="F132" s="7">
        <v>244725253127.23001</v>
      </c>
      <c r="G132" s="8">
        <f t="shared" si="19"/>
        <v>0.42511809060907724</v>
      </c>
      <c r="H132" s="7">
        <v>244705048390.92999</v>
      </c>
      <c r="I132" s="8">
        <f t="shared" si="20"/>
        <v>0.42508299247838838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84220053528.699997</v>
      </c>
      <c r="E134" s="15">
        <f>+D134/C134</f>
        <v>0.2352910634706013</v>
      </c>
      <c r="F134" s="14">
        <v>3885067234.3400002</v>
      </c>
      <c r="G134" s="15">
        <f>+F134/C134</f>
        <v>1.0853966043979509E-2</v>
      </c>
      <c r="H134" s="14">
        <v>3885067234.3400002</v>
      </c>
      <c r="I134" s="15">
        <f>+H134/C134</f>
        <v>1.0853966043979509E-2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586301234093.02002</v>
      </c>
      <c r="E136" s="18">
        <f>+D136/C136</f>
        <v>0.57009634108538454</v>
      </c>
      <c r="F136" s="17">
        <f>+F134+F129</f>
        <v>291161689124.62006</v>
      </c>
      <c r="G136" s="18">
        <f>+F136/C136</f>
        <v>0.28311421498364236</v>
      </c>
      <c r="H136" s="17">
        <f>+H134+H129</f>
        <v>291009392717.32001</v>
      </c>
      <c r="I136" s="18">
        <f>+H136/C136</f>
        <v>0.28296612792614789</v>
      </c>
    </row>
  </sheetData>
  <mergeCells count="6">
    <mergeCell ref="D122:I122"/>
    <mergeCell ref="D8:I8"/>
    <mergeCell ref="D32:I32"/>
    <mergeCell ref="D54:I54"/>
    <mergeCell ref="D77:I77"/>
    <mergeCell ref="D100:I100"/>
  </mergeCells>
  <pageMargins left="0.7" right="0.7" top="0.75" bottom="0.75" header="0.3" footer="0.3"/>
  <pageSetup paperSize="9" orientation="portrait" r:id="rId1"/>
  <ignoredErrors>
    <ignoredError sqref="E16:G16 E21 E17:E20 G17:G20 E23:G23 E22 E38:I38 E46 G46 E61:H61 E69:G69 E83:H83 E107:H107 E129:G129 E136:H136 E88:H88 E84:E87 G84:G87 E90:H91 E89 G89 E111:H111 E108:E110 G108:G110 E113:H114 E112 G112 E130:E131 G130:G131 G21:G22 E24: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2TV4CCKVFCYA-94321226-119</_dlc_DocId>
    <_dlc_DocIdUrl xmlns="81cc8fc0-8d1e-4295-8f37-5d076116407c">
      <Url>https://www.minjusticia.gov.co/ministerio/_layouts/15/DocIdRedir.aspx?ID=2TV4CCKVFCYA-94321226-119</Url>
      <Description>2TV4CCKVFCYA-94321226-119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188FED-9B5C-423E-A0EB-CDD9F216855D}"/>
</file>

<file path=customXml/itemProps2.xml><?xml version="1.0" encoding="utf-8"?>
<ds:datastoreItem xmlns:ds="http://schemas.openxmlformats.org/officeDocument/2006/customXml" ds:itemID="{9289014B-137A-4E6C-AAA2-5D3DA008437F}"/>
</file>

<file path=customXml/itemProps3.xml><?xml version="1.0" encoding="utf-8"?>
<ds:datastoreItem xmlns:ds="http://schemas.openxmlformats.org/officeDocument/2006/customXml" ds:itemID="{4BA535CD-A4D1-4B5D-ABE9-3783567BB8A8}"/>
</file>

<file path=customXml/itemProps4.xml><?xml version="1.0" encoding="utf-8"?>
<ds:datastoreItem xmlns:ds="http://schemas.openxmlformats.org/officeDocument/2006/customXml" ds:itemID="{FAA3C8EB-9799-426D-98C6-33220BE3A9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Agosto 2018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2018-09-03T22:14:35Z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9bd3c2d6-0338-42af-9d48-d16e7b9dbb64</vt:lpwstr>
  </property>
</Properties>
</file>