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H19" i="1"/>
  <c r="H18" i="1"/>
  <c r="H17" i="1"/>
  <c r="F22" i="1"/>
  <c r="F20" i="1"/>
  <c r="F19" i="1"/>
  <c r="F18" i="1"/>
  <c r="F17" i="1"/>
  <c r="D22" i="1"/>
  <c r="D17" i="1"/>
  <c r="D18" i="1"/>
  <c r="D19" i="1"/>
  <c r="D20" i="1"/>
  <c r="C22" i="1"/>
  <c r="C20" i="1"/>
  <c r="C19" i="1"/>
  <c r="C18" i="1"/>
  <c r="C17" i="1"/>
  <c r="C16" i="1" l="1"/>
  <c r="C24" i="1" s="1"/>
  <c r="H16" i="1"/>
  <c r="H24" i="1" s="1"/>
  <c r="G22" i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G24" i="1"/>
  <c r="C69" i="1"/>
  <c r="G69" i="1" s="1"/>
  <c r="F91" i="1"/>
  <c r="G91" i="1" s="1"/>
  <c r="F46" i="1"/>
  <c r="G46" i="1" s="1"/>
  <c r="D69" i="1"/>
  <c r="H69" i="1"/>
  <c r="C136" i="1"/>
  <c r="D16" i="1"/>
  <c r="D24" i="1" s="1"/>
  <c r="E24" i="1" s="1"/>
  <c r="I69" i="1" l="1"/>
  <c r="E69" i="1"/>
  <c r="I136" i="1"/>
  <c r="I24" i="1"/>
  <c r="I16" i="1"/>
  <c r="E136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<sst xmlns="http://schemas.openxmlformats.org/spreadsheetml/2006/main" count="93" uniqueCount="17">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</sst>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zoomScaleNormal="100" workbookViewId="0">
      <selection activeCell="E21" sqref="E21"/>
    </sheetView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42" customFormat="1" ht="21" customHeight="1" x14ac:dyDescent="0.35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2159457170809</v>
      </c>
      <c r="D16" s="14">
        <f>+D17+D18+D19+D20</f>
        <v>1767926160662.3</v>
      </c>
      <c r="E16" s="15">
        <f>+D16/C16</f>
        <v>0.81869007848855824</v>
      </c>
      <c r="F16" s="14">
        <f>+F17+F18+F19+F20</f>
        <v>1436492722227.7842</v>
      </c>
      <c r="G16" s="15">
        <f>+F16/C16</f>
        <v>0.66521010078177623</v>
      </c>
      <c r="H16" s="14">
        <f>+H17+H18+H19+H20</f>
        <v>1427199397511.364</v>
      </c>
      <c r="I16" s="15">
        <f>+H16/C16</f>
        <v>0.66090655411178667</v>
      </c>
    </row>
    <row r="17" spans="2:9" s="1" customFormat="1" ht="16.5" x14ac:dyDescent="0.3">
      <c r="B17" s="6" t="s">
        <v>8</v>
      </c>
      <c r="C17" s="7">
        <f t="shared" ref="C17:D19" si="0">+C39+C62+C84+C108+C130</f>
        <v>1022595129882</v>
      </c>
      <c r="D17" s="7">
        <f t="shared" si="0"/>
        <v>782539935620.04004</v>
      </c>
      <c r="E17" s="8">
        <f>+D17/C17</f>
        <v>0.76524903429800162</v>
      </c>
      <c r="F17" s="7">
        <f>+F39+F62+F84+F108+F130</f>
        <v>774309882372.53992</v>
      </c>
      <c r="G17" s="8">
        <f t="shared" ref="G17:G20" si="1">+F17/C17</f>
        <v>0.75720083124382731</v>
      </c>
      <c r="H17" s="7">
        <f>+H39+H62+H84+H108+H130</f>
        <v>772124029544.94006</v>
      </c>
      <c r="I17" s="8">
        <f t="shared" ref="I17:I20" si="2">+H17/C17</f>
        <v>0.75506327673791829</v>
      </c>
    </row>
    <row r="18" spans="2:9" s="1" customFormat="1" ht="16.5" x14ac:dyDescent="0.3">
      <c r="B18" s="6" t="s">
        <v>9</v>
      </c>
      <c r="C18" s="7">
        <f t="shared" si="0"/>
        <v>277947383387</v>
      </c>
      <c r="D18" s="7">
        <f t="shared" si="0"/>
        <v>239601690030.13998</v>
      </c>
      <c r="E18" s="8">
        <f t="shared" ref="E18:E19" si="3">+D18/C18</f>
        <v>0.862039739717681</v>
      </c>
      <c r="F18" s="7">
        <f>+F40+F63+F85+F109+F131</f>
        <v>174728935987.14999</v>
      </c>
      <c r="G18" s="8">
        <f t="shared" si="1"/>
        <v>0.62864033421702048</v>
      </c>
      <c r="H18" s="7">
        <f>+H40+H63+H85+H109+H131</f>
        <v>173744835459.67001</v>
      </c>
      <c r="I18" s="8">
        <f>+H18/C18</f>
        <v>0.62509973413837261</v>
      </c>
    </row>
    <row r="19" spans="2:9" s="1" customFormat="1" ht="16.5" x14ac:dyDescent="0.3">
      <c r="B19" s="6" t="s">
        <v>10</v>
      </c>
      <c r="C19" s="7">
        <f t="shared" si="0"/>
        <v>770563094715</v>
      </c>
      <c r="D19" s="7">
        <f t="shared" si="0"/>
        <v>675841397146.14001</v>
      </c>
      <c r="E19" s="8">
        <f t="shared" si="3"/>
        <v>0.87707470261874698</v>
      </c>
      <c r="F19" s="7">
        <f>+F41+F64+F86+F110+F132</f>
        <v>429402469189.974</v>
      </c>
      <c r="G19" s="8">
        <f t="shared" si="1"/>
        <v>0.5572580261565635</v>
      </c>
      <c r="H19" s="7">
        <f>+H41+H64+H86+H110+H132</f>
        <v>429128292741.974</v>
      </c>
      <c r="I19" s="8">
        <f t="shared" si="2"/>
        <v>0.55690221305069265</v>
      </c>
    </row>
    <row r="20" spans="2:9" s="1" customFormat="1" ht="30" customHeight="1" x14ac:dyDescent="0.3">
      <c r="B20" s="10" t="s">
        <v>11</v>
      </c>
      <c r="C20" s="9">
        <f>+C87</f>
        <v>88351562825</v>
      </c>
      <c r="D20" s="9">
        <f>+D87</f>
        <v>69943137865.980011</v>
      </c>
      <c r="E20" s="11">
        <f>+D20/C20</f>
        <v>0.79164573471686084</v>
      </c>
      <c r="F20" s="9">
        <f>+F87</f>
        <v>58051434678.120003</v>
      </c>
      <c r="G20" s="11">
        <f t="shared" si="1"/>
        <v>0.65705045640340098</v>
      </c>
      <c r="H20" s="9">
        <f>+H87</f>
        <v>52202239764.779999</v>
      </c>
      <c r="I20" s="11">
        <f t="shared" si="2"/>
        <v>0.59084681804868799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f>+C44+C67+C89+C112+C134</f>
        <v>433446896595</v>
      </c>
      <c r="D22" s="14">
        <f>+D44+D67+D89+D112+D134</f>
        <v>148801747890.37</v>
      </c>
      <c r="E22" s="15">
        <f>+D22/C22</f>
        <v>0.34329868101329597</v>
      </c>
      <c r="F22" s="14">
        <f>+F44+F67+F89+F112+F134</f>
        <v>50373607749.239998</v>
      </c>
      <c r="G22" s="15">
        <f>+F22/C22</f>
        <v>0.11621633040853817</v>
      </c>
      <c r="H22" s="14">
        <f>+H44+H67+H89+H112+H134</f>
        <v>50337502556.739998</v>
      </c>
      <c r="I22" s="15">
        <f>+H22/C22</f>
        <v>0.11613303256332662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2592904067404</v>
      </c>
      <c r="D24" s="17">
        <f>+D22+D16</f>
        <v>1916727908552.6699</v>
      </c>
      <c r="E24" s="18">
        <f>+D24/C24</f>
        <v>0.73922052599180288</v>
      </c>
      <c r="F24" s="17">
        <f>+F22+F16</f>
        <v>1486866329977.0242</v>
      </c>
      <c r="G24" s="18">
        <f>+F24/C24</f>
        <v>0.57343669157249844</v>
      </c>
      <c r="H24" s="17">
        <f>+H22+H16</f>
        <v>1477536900068.104</v>
      </c>
      <c r="I24" s="18">
        <f>+H24/C24</f>
        <v>0.56983862945126429</v>
      </c>
    </row>
    <row r="26" spans="2:9" x14ac:dyDescent="0.25">
      <c r="C26" s="43"/>
      <c r="D26" s="43"/>
      <c r="E26" s="43"/>
      <c r="F26" s="43"/>
      <c r="G26" s="43"/>
      <c r="H26" s="43"/>
      <c r="I26" s="43"/>
    </row>
    <row r="27" spans="2:9" x14ac:dyDescent="0.25">
      <c r="C27" s="43"/>
      <c r="D27" s="43"/>
      <c r="E27" s="43"/>
      <c r="F27" s="43"/>
      <c r="G27" s="43"/>
      <c r="H27" s="43"/>
      <c r="I27" s="43"/>
    </row>
    <row r="32" spans="2:9" ht="24" x14ac:dyDescent="0.35">
      <c r="B32" s="19"/>
      <c r="C32" s="19"/>
      <c r="D32" s="44" t="s">
        <v>16</v>
      </c>
      <c r="E32" s="44"/>
      <c r="F32" s="44"/>
      <c r="G32" s="44"/>
      <c r="H32" s="44"/>
      <c r="I32" s="44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69534003354</v>
      </c>
      <c r="D38" s="23">
        <f>+D39+D40+D41</f>
        <v>50272789978.849991</v>
      </c>
      <c r="E38" s="24">
        <f>+D38/C38</f>
        <v>0.72299576543737154</v>
      </c>
      <c r="F38" s="23">
        <f>+F39+F40+F41</f>
        <v>46855926054.628998</v>
      </c>
      <c r="G38" s="24">
        <f>+F38/C38</f>
        <v>0.67385629755968268</v>
      </c>
      <c r="H38" s="23">
        <f>+H39+H40+H41</f>
        <v>46838864755.628998</v>
      </c>
      <c r="I38" s="24">
        <f>+H38/C38</f>
        <v>0.67361093129027427</v>
      </c>
    </row>
    <row r="39" spans="2:9" ht="16.5" x14ac:dyDescent="0.3">
      <c r="B39" s="25" t="s">
        <v>8</v>
      </c>
      <c r="C39" s="26">
        <v>33602405776</v>
      </c>
      <c r="D39" s="26">
        <v>26668658136.599998</v>
      </c>
      <c r="E39" s="27">
        <f t="shared" ref="E39:E41" si="4">+D39/C39</f>
        <v>0.79365323763954054</v>
      </c>
      <c r="F39" s="26">
        <v>26404582873.599998</v>
      </c>
      <c r="G39" s="27">
        <f t="shared" ref="G39:G41" si="5">+F39/C39</f>
        <v>0.7857944175074234</v>
      </c>
      <c r="H39" s="26">
        <v>26404582873.599998</v>
      </c>
      <c r="I39" s="27">
        <f t="shared" ref="I39:I41" si="6">+H39/C39</f>
        <v>0.7857944175074234</v>
      </c>
    </row>
    <row r="40" spans="2:9" ht="16.5" x14ac:dyDescent="0.3">
      <c r="B40" s="25" t="s">
        <v>9</v>
      </c>
      <c r="C40" s="26">
        <v>6073152914</v>
      </c>
      <c r="D40" s="26">
        <v>5086779070.3500004</v>
      </c>
      <c r="E40" s="27">
        <f t="shared" si="4"/>
        <v>0.8375845532596119</v>
      </c>
      <c r="F40" s="26">
        <v>4237872071.4899998</v>
      </c>
      <c r="G40" s="27">
        <f t="shared" si="5"/>
        <v>0.69780427588456395</v>
      </c>
      <c r="H40" s="26">
        <v>4220810772.4899998</v>
      </c>
      <c r="I40" s="27">
        <f t="shared" si="6"/>
        <v>0.69499497744574656</v>
      </c>
    </row>
    <row r="41" spans="2:9" ht="16.5" x14ac:dyDescent="0.3">
      <c r="B41" s="25" t="s">
        <v>10</v>
      </c>
      <c r="C41" s="26">
        <v>29858444664</v>
      </c>
      <c r="D41" s="26">
        <v>18517352771.899998</v>
      </c>
      <c r="E41" s="27">
        <f t="shared" si="4"/>
        <v>0.62017137798963007</v>
      </c>
      <c r="F41" s="26">
        <v>16213471109.539001</v>
      </c>
      <c r="G41" s="27">
        <f t="shared" si="5"/>
        <v>0.54301124160989556</v>
      </c>
      <c r="H41" s="26">
        <v>16213471109.539001</v>
      </c>
      <c r="I41" s="27">
        <f t="shared" si="6"/>
        <v>0.54301124160989556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18049458407.440002</v>
      </c>
      <c r="E44" s="24">
        <f>+D44/C44</f>
        <v>0.70859401037498948</v>
      </c>
      <c r="F44" s="28">
        <v>10100287967.560001</v>
      </c>
      <c r="G44" s="24">
        <f>+F44/C44</f>
        <v>0.3965217900347342</v>
      </c>
      <c r="H44" s="28">
        <v>10100287967.560001</v>
      </c>
      <c r="I44" s="24">
        <f t="shared" ref="I44" si="7">+H44/C44</f>
        <v>0.3965217900347342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95006217546</v>
      </c>
      <c r="D46" s="30">
        <f>+D44+D38</f>
        <v>68322248386.289993</v>
      </c>
      <c r="E46" s="31">
        <f>+D46/C46</f>
        <v>0.71913449615242087</v>
      </c>
      <c r="F46" s="30">
        <f>+F44+F38</f>
        <v>56956214022.188995</v>
      </c>
      <c r="G46" s="31">
        <f>+F46/C46</f>
        <v>0.59949985899198655</v>
      </c>
      <c r="H46" s="30">
        <f>+H44+H38</f>
        <v>56939152723.188995</v>
      </c>
      <c r="I46" s="31">
        <f t="shared" ref="I46" si="8">+H46/C46</f>
        <v>0.59932027812411603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4" t="s">
        <v>16</v>
      </c>
      <c r="E54" s="44"/>
      <c r="F54" s="44"/>
      <c r="G54" s="44"/>
      <c r="H54" s="44"/>
      <c r="I54" s="44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227909145149.64999</v>
      </c>
      <c r="E61" s="15">
        <f>+D61/C61</f>
        <v>0.79027860742748413</v>
      </c>
      <c r="F61" s="34">
        <f>+F62+F63+F64</f>
        <v>199254210832.09998</v>
      </c>
      <c r="G61" s="15">
        <f>+F61/C61</f>
        <v>0.69091716419303195</v>
      </c>
      <c r="H61" s="34">
        <f>+H62+H63+H64</f>
        <v>197109243166.09998</v>
      </c>
      <c r="I61" s="15">
        <f>+H61/C61</f>
        <v>0.68347945449099079</v>
      </c>
    </row>
    <row r="62" spans="2:9" ht="16.5" x14ac:dyDescent="0.3">
      <c r="B62" s="6" t="s">
        <v>8</v>
      </c>
      <c r="C62" s="7">
        <v>141999725250</v>
      </c>
      <c r="D62" s="7">
        <v>106301468454.81</v>
      </c>
      <c r="E62" s="8">
        <f t="shared" ref="E62:E64" si="9">+D62/C62</f>
        <v>0.74860333896885478</v>
      </c>
      <c r="F62" s="7">
        <v>105830142003.81</v>
      </c>
      <c r="G62" s="8">
        <f t="shared" ref="G62:G64" si="10">+F62/C62</f>
        <v>0.74528413218750222</v>
      </c>
      <c r="H62" s="7">
        <v>103718531103.81</v>
      </c>
      <c r="I62" s="8">
        <f t="shared" ref="I62:I64" si="11">+H62/C62</f>
        <v>0.73041360411935019</v>
      </c>
    </row>
    <row r="63" spans="2:9" ht="16.5" x14ac:dyDescent="0.3">
      <c r="B63" s="6" t="s">
        <v>9</v>
      </c>
      <c r="C63" s="7">
        <v>59200000000</v>
      </c>
      <c r="D63" s="7">
        <v>55306622914.650002</v>
      </c>
      <c r="E63" s="8">
        <f t="shared" si="9"/>
        <v>0.93423349517989862</v>
      </c>
      <c r="F63" s="7">
        <v>37359250733.970001</v>
      </c>
      <c r="G63" s="8">
        <f t="shared" si="10"/>
        <v>0.6310684245603041</v>
      </c>
      <c r="H63" s="7">
        <v>37328153967.970001</v>
      </c>
      <c r="I63" s="8">
        <f t="shared" si="11"/>
        <v>0.63054314135084466</v>
      </c>
    </row>
    <row r="64" spans="2:9" ht="16.5" x14ac:dyDescent="0.3">
      <c r="B64" s="6" t="s">
        <v>10</v>
      </c>
      <c r="C64" s="7">
        <v>87191157418</v>
      </c>
      <c r="D64" s="7">
        <v>66301053780.189995</v>
      </c>
      <c r="E64" s="8">
        <f t="shared" si="9"/>
        <v>0.76041029553419615</v>
      </c>
      <c r="F64" s="7">
        <v>56064818094.319992</v>
      </c>
      <c r="G64" s="8">
        <f t="shared" si="10"/>
        <v>0.64301036658501576</v>
      </c>
      <c r="H64" s="7">
        <v>56062558094.319992</v>
      </c>
      <c r="I64" s="8">
        <f t="shared" si="11"/>
        <v>0.64298444652537978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33427512850.830002</v>
      </c>
      <c r="E67" s="15">
        <f>+D67/C67</f>
        <v>0.80689398454831063</v>
      </c>
      <c r="F67" s="14">
        <v>15988061638.259998</v>
      </c>
      <c r="G67" s="15">
        <f>+F67/C67</f>
        <v>0.38592972256322916</v>
      </c>
      <c r="H67" s="14">
        <v>15951956445.759998</v>
      </c>
      <c r="I67" s="15">
        <f>+H67/C67</f>
        <v>0.3850581930908088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261336658000.47998</v>
      </c>
      <c r="E69" s="18">
        <f>+D69/C69</f>
        <v>0.79236561043546283</v>
      </c>
      <c r="F69" s="17">
        <f>+F67+F61</f>
        <v>215242272470.35999</v>
      </c>
      <c r="G69" s="18">
        <f>+F69/C69</f>
        <v>0.65260869226076867</v>
      </c>
      <c r="H69" s="17">
        <f>+H67+H61</f>
        <v>213061199611.85999</v>
      </c>
      <c r="I69" s="18">
        <f>+H69/C69</f>
        <v>0.64599573891487261</v>
      </c>
    </row>
    <row r="77" spans="2:9" ht="24" x14ac:dyDescent="0.35">
      <c r="B77" s="19"/>
      <c r="C77" s="19"/>
      <c r="D77" s="44" t="s">
        <v>16</v>
      </c>
      <c r="E77" s="44"/>
      <c r="F77" s="44"/>
      <c r="G77" s="44"/>
      <c r="H77" s="44"/>
      <c r="I77" s="44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1071259990266</v>
      </c>
      <c r="D83" s="36">
        <f>+D84+D85+D86+D87</f>
        <v>847199873408.88</v>
      </c>
      <c r="E83" s="37">
        <f>+D83/C83</f>
        <v>0.79084431520542031</v>
      </c>
      <c r="F83" s="36">
        <f>+F84+F85+F86+F87</f>
        <v>793812786348.33984</v>
      </c>
      <c r="G83" s="37">
        <f>+F83/C83</f>
        <v>0.74100852599865286</v>
      </c>
      <c r="H83" s="36">
        <f>+H84+H85+H86+H87</f>
        <v>786982320060.53003</v>
      </c>
      <c r="I83" s="37">
        <f>+H83/C83</f>
        <v>0.73463242089823388</v>
      </c>
    </row>
    <row r="84" spans="2:9" ht="16.5" x14ac:dyDescent="0.3">
      <c r="B84" s="25" t="s">
        <v>8</v>
      </c>
      <c r="C84" s="26">
        <v>796458877868</v>
      </c>
      <c r="D84" s="26">
        <v>609101327143.63</v>
      </c>
      <c r="E84" s="27">
        <f t="shared" ref="E84:E87" si="12">+D84/C84</f>
        <v>0.7647618026107037</v>
      </c>
      <c r="F84" s="26">
        <v>604552868753.92993</v>
      </c>
      <c r="G84" s="27">
        <f t="shared" ref="G84:G87" si="13">+F84/C84</f>
        <v>0.75905095109521104</v>
      </c>
      <c r="H84" s="26">
        <v>604478626826.33008</v>
      </c>
      <c r="I84" s="27">
        <f t="shared" ref="I84:I87" si="14">+H84/C84</f>
        <v>0.75895773607851291</v>
      </c>
    </row>
    <row r="85" spans="2:9" ht="16.5" x14ac:dyDescent="0.3">
      <c r="B85" s="25" t="s">
        <v>9</v>
      </c>
      <c r="C85" s="26">
        <v>133261264410</v>
      </c>
      <c r="D85" s="26">
        <v>121200755187.23</v>
      </c>
      <c r="E85" s="27">
        <f t="shared" si="12"/>
        <v>0.9094972625678841</v>
      </c>
      <c r="F85" s="26">
        <v>96637945159.699997</v>
      </c>
      <c r="G85" s="27">
        <f t="shared" si="13"/>
        <v>0.7251765589014495</v>
      </c>
      <c r="H85" s="26">
        <v>96002832160.830002</v>
      </c>
      <c r="I85" s="27">
        <f t="shared" si="14"/>
        <v>0.72041063534758043</v>
      </c>
    </row>
    <row r="86" spans="2:9" ht="16.5" x14ac:dyDescent="0.3">
      <c r="B86" s="25" t="s">
        <v>10</v>
      </c>
      <c r="C86" s="26">
        <v>53188285163</v>
      </c>
      <c r="D86" s="26">
        <v>46954653212.039993</v>
      </c>
      <c r="E86" s="27">
        <f t="shared" si="12"/>
        <v>0.88280065935841856</v>
      </c>
      <c r="F86" s="26">
        <v>34570537756.589996</v>
      </c>
      <c r="G86" s="27">
        <f t="shared" si="13"/>
        <v>0.64996526303951441</v>
      </c>
      <c r="H86" s="26">
        <v>34298621308.59</v>
      </c>
      <c r="I86" s="27">
        <f t="shared" si="14"/>
        <v>0.64485292585536402</v>
      </c>
    </row>
    <row r="87" spans="2:9" ht="33" x14ac:dyDescent="0.3">
      <c r="B87" s="38" t="s">
        <v>15</v>
      </c>
      <c r="C87" s="9">
        <v>88351562825</v>
      </c>
      <c r="D87" s="9">
        <v>69943137865.980011</v>
      </c>
      <c r="E87" s="39">
        <f t="shared" si="12"/>
        <v>0.79164573471686084</v>
      </c>
      <c r="F87" s="9">
        <v>58051434678.120003</v>
      </c>
      <c r="G87" s="39">
        <f t="shared" si="13"/>
        <v>0.65705045640340098</v>
      </c>
      <c r="H87" s="26">
        <v>52202239764.779999</v>
      </c>
      <c r="I87" s="40">
        <f t="shared" si="14"/>
        <v>0.59084681804868799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1416617882.4000001</v>
      </c>
      <c r="E89" s="37">
        <f>+D89/C89</f>
        <v>0.52524673665663502</v>
      </c>
      <c r="F89" s="41">
        <v>578614732</v>
      </c>
      <c r="G89" s="37">
        <f>+F89/C89</f>
        <v>0.21453597581979345</v>
      </c>
      <c r="H89" s="41">
        <v>578614732</v>
      </c>
      <c r="I89" s="37">
        <f>+H89/C89</f>
        <v>0.21453597581979345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1073957042496</v>
      </c>
      <c r="D91" s="30">
        <f>+D89+D83</f>
        <v>848616491291.28003</v>
      </c>
      <c r="E91" s="31">
        <f>+D91/C91</f>
        <v>0.79017731409349246</v>
      </c>
      <c r="F91" s="30">
        <f>+F89+F83</f>
        <v>794391401080.33984</v>
      </c>
      <c r="G91" s="31">
        <f>+F91/C91</f>
        <v>0.73968638376269003</v>
      </c>
      <c r="H91" s="30">
        <f>+H89+H83</f>
        <v>787560934792.53003</v>
      </c>
      <c r="I91" s="31">
        <f>+H91/C91</f>
        <v>0.73332629111695902</v>
      </c>
    </row>
    <row r="100" spans="2:9" ht="24" x14ac:dyDescent="0.35">
      <c r="D100" s="44" t="s">
        <v>16</v>
      </c>
      <c r="E100" s="44"/>
      <c r="F100" s="44"/>
      <c r="G100" s="44"/>
      <c r="H100" s="44"/>
      <c r="I100" s="44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59787335661</v>
      </c>
      <c r="D107" s="34">
        <f>+D108+D109+D110</f>
        <v>47492200627.759995</v>
      </c>
      <c r="E107" s="15">
        <f>+D107/C107</f>
        <v>0.79435218349660841</v>
      </c>
      <c r="F107" s="34">
        <f>+F108+F109+F110</f>
        <v>39591148367.815002</v>
      </c>
      <c r="G107" s="15">
        <f>+F107/C107</f>
        <v>0.66219957671806384</v>
      </c>
      <c r="H107" s="34">
        <f>+H108+H109+H110</f>
        <v>39290318904.205002</v>
      </c>
      <c r="I107" s="15">
        <f>+H107/C107</f>
        <v>0.65716791808527686</v>
      </c>
    </row>
    <row r="108" spans="2:9" ht="16.5" x14ac:dyDescent="0.3">
      <c r="B108" s="6" t="s">
        <v>8</v>
      </c>
      <c r="C108" s="7">
        <v>28832401089</v>
      </c>
      <c r="D108" s="7">
        <v>24112090666</v>
      </c>
      <c r="E108" s="8">
        <f t="shared" ref="E108:E110" si="15">+D108/C108</f>
        <v>0.83628451864174191</v>
      </c>
      <c r="F108" s="7">
        <v>21648802695</v>
      </c>
      <c r="G108" s="8">
        <f t="shared" ref="G108:G110" si="16">+F108/C108</f>
        <v>0.75084980360027487</v>
      </c>
      <c r="H108" s="7">
        <v>21648802695</v>
      </c>
      <c r="I108" s="8">
        <f t="shared" ref="I108:I110" si="17">+H108/C108</f>
        <v>0.75084980360027487</v>
      </c>
    </row>
    <row r="109" spans="2:9" ht="16.5" x14ac:dyDescent="0.3">
      <c r="B109" s="6" t="s">
        <v>9</v>
      </c>
      <c r="C109" s="7">
        <v>6293897913</v>
      </c>
      <c r="D109" s="7">
        <v>5345179914.3400002</v>
      </c>
      <c r="E109" s="8">
        <f t="shared" si="15"/>
        <v>0.84926384066375948</v>
      </c>
      <c r="F109" s="7">
        <v>4759007151.3999996</v>
      </c>
      <c r="G109" s="8">
        <f t="shared" si="16"/>
        <v>0.75613033722239209</v>
      </c>
      <c r="H109" s="7">
        <v>4458177687.79</v>
      </c>
      <c r="I109" s="8">
        <f t="shared" si="17"/>
        <v>0.70833333324038616</v>
      </c>
    </row>
    <row r="110" spans="2:9" ht="16.5" x14ac:dyDescent="0.3">
      <c r="B110" s="6" t="s">
        <v>10</v>
      </c>
      <c r="C110" s="7">
        <v>24661036659</v>
      </c>
      <c r="D110" s="7">
        <v>18034930047.419998</v>
      </c>
      <c r="E110" s="8">
        <f t="shared" si="15"/>
        <v>0.73131273014989751</v>
      </c>
      <c r="F110" s="7">
        <v>13183338521.415001</v>
      </c>
      <c r="G110" s="8">
        <f t="shared" si="16"/>
        <v>0.53458168461072242</v>
      </c>
      <c r="H110" s="7">
        <v>13183338521.415001</v>
      </c>
      <c r="I110" s="8">
        <f t="shared" si="17"/>
        <v>0.53458168461072242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5498032917</v>
      </c>
      <c r="E112" s="15">
        <f>+D112/C112</f>
        <v>0.93023573392015002</v>
      </c>
      <c r="F112" s="14">
        <v>3943469645</v>
      </c>
      <c r="G112" s="15">
        <f>+F112/C112</f>
        <v>0.66721251669225112</v>
      </c>
      <c r="H112" s="14">
        <v>3943469645</v>
      </c>
      <c r="I112" s="15">
        <f>+H112/C112</f>
        <v>0.66721251669225112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65697700869</v>
      </c>
      <c r="D114" s="17">
        <f>+D107+D112</f>
        <v>52990233544.759995</v>
      </c>
      <c r="E114" s="18">
        <f>+D114/C114</f>
        <v>0.80657668143397498</v>
      </c>
      <c r="F114" s="17">
        <f>+F107+F112</f>
        <v>43534618012.815002</v>
      </c>
      <c r="G114" s="18">
        <f>+F114/C114</f>
        <v>0.66265055606165313</v>
      </c>
      <c r="H114" s="17">
        <f>+H107+H112</f>
        <v>43233788549.205002</v>
      </c>
      <c r="I114" s="18">
        <f>+H114/C114</f>
        <v>0.65807156075997808</v>
      </c>
    </row>
    <row r="122" spans="2:9" ht="24" x14ac:dyDescent="0.35">
      <c r="D122" s="44" t="s">
        <v>16</v>
      </c>
      <c r="E122" s="44"/>
      <c r="F122" s="44"/>
      <c r="G122" s="44"/>
      <c r="H122" s="44"/>
      <c r="I122" s="44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595052151497.16003</v>
      </c>
      <c r="E129" s="15">
        <f>+D129/C129</f>
        <v>0.88749515352127284</v>
      </c>
      <c r="F129" s="34">
        <f>+F130+F131+F132</f>
        <v>356978650624.90002</v>
      </c>
      <c r="G129" s="15">
        <f>+F129/C129</f>
        <v>0.53241858136811482</v>
      </c>
      <c r="H129" s="34">
        <f>+H130+H131+H132</f>
        <v>356978650624.90002</v>
      </c>
      <c r="I129" s="15">
        <f>+H129/C129</f>
        <v>0.53241858136811482</v>
      </c>
    </row>
    <row r="130" spans="2:9" ht="16.5" x14ac:dyDescent="0.3">
      <c r="B130" s="6" t="s">
        <v>8</v>
      </c>
      <c r="C130" s="7">
        <v>21701719899</v>
      </c>
      <c r="D130" s="7">
        <v>16356391219</v>
      </c>
      <c r="E130" s="8">
        <f t="shared" ref="E130:E132" si="18">+D130/C130</f>
        <v>0.75369101136328331</v>
      </c>
      <c r="F130" s="7">
        <v>15873486046.200001</v>
      </c>
      <c r="G130" s="8">
        <f t="shared" ref="G130:G132" si="19">+F130/C130</f>
        <v>0.73143908040815875</v>
      </c>
      <c r="H130" s="7">
        <v>15873486046.200001</v>
      </c>
      <c r="I130" s="8">
        <f t="shared" ref="I130:I132" si="20">+H130/C130</f>
        <v>0.73143908040815875</v>
      </c>
    </row>
    <row r="131" spans="2:9" ht="16.5" x14ac:dyDescent="0.3">
      <c r="B131" s="6" t="s">
        <v>9</v>
      </c>
      <c r="C131" s="7">
        <v>73119068150</v>
      </c>
      <c r="D131" s="7">
        <v>52662352943.57</v>
      </c>
      <c r="E131" s="8">
        <f t="shared" si="18"/>
        <v>0.72022735349328981</v>
      </c>
      <c r="F131" s="7">
        <v>31734860870.59</v>
      </c>
      <c r="G131" s="8">
        <f t="shared" si="19"/>
        <v>0.43401621045672478</v>
      </c>
      <c r="H131" s="7">
        <v>31734860870.59</v>
      </c>
      <c r="I131" s="8">
        <f t="shared" si="20"/>
        <v>0.43401621045672478</v>
      </c>
    </row>
    <row r="132" spans="2:9" ht="16.5" x14ac:dyDescent="0.3">
      <c r="B132" s="6" t="s">
        <v>10</v>
      </c>
      <c r="C132" s="7">
        <v>575664170811</v>
      </c>
      <c r="D132" s="7">
        <v>526033407334.59003</v>
      </c>
      <c r="E132" s="8">
        <f t="shared" si="18"/>
        <v>0.91378521368371812</v>
      </c>
      <c r="F132" s="7">
        <v>309370303708.11005</v>
      </c>
      <c r="G132" s="8">
        <f t="shared" si="19"/>
        <v>0.53741455417012807</v>
      </c>
      <c r="H132" s="7">
        <v>309370303708.11005</v>
      </c>
      <c r="I132" s="8">
        <f t="shared" si="20"/>
        <v>0.53741455417012807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90410125832.699997</v>
      </c>
      <c r="E134" s="15">
        <f>+D134/C134</f>
        <v>0.25258467270431839</v>
      </c>
      <c r="F134" s="14">
        <v>19763173766.419998</v>
      </c>
      <c r="G134" s="15">
        <f>+F134/C134</f>
        <v>5.5213669170497713E-2</v>
      </c>
      <c r="H134" s="14">
        <v>19763173766.419998</v>
      </c>
      <c r="I134" s="15">
        <f>+H134/C134</f>
        <v>5.5213669170497713E-2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685462277329.85999</v>
      </c>
      <c r="E136" s="18">
        <f>+D136/C136</f>
        <v>0.66651665310294894</v>
      </c>
      <c r="F136" s="17">
        <f>+F134+F129</f>
        <v>376741824391.32001</v>
      </c>
      <c r="G136" s="18">
        <f>+F136/C136</f>
        <v>0.36632898436855088</v>
      </c>
      <c r="H136" s="17">
        <f>+H134+H129</f>
        <v>376741824391.32001</v>
      </c>
      <c r="I136" s="18">
        <f>+H136/C136</f>
        <v>0.36632898436855088</v>
      </c>
    </row>
  </sheetData>
  <mergeCells count="7">
    <mergeCell ref="D122:I122"/>
    <mergeCell ref="D8:I8"/>
    <mergeCell ref="D32:I32"/>
    <mergeCell ref="D54:I54"/>
    <mergeCell ref="D77:I77"/>
    <mergeCell ref="D100:I100"/>
    <mergeCell ref="B12:I12"/>
  </mergeCells>
  <pageMargins left="0.7" right="0.7" top="0.75" bottom="0.75" header="0.3" footer="0.3"/>
  <pageSetup paperSize="9" orientation="portrait" r:id="rId1"/>
  <ignoredErrors>
    <ignoredError sqref="E16:G16 E21 E17:E20 G17:G20 E23:G23 E22 E38:I38 E46 G46 E61:H61 E69:G69 E83:H83 E107:H107 E129:G129 E136:H136 E88:H88 E84:E87 G84:G87 E90:H91 E89 G89 E111:H111 E108:E110 G108:G110 E113:H114 E112 G112 E130:E131 G130:G131 G21:G22 E24:G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2TV4CCKVFCYA-94321226-117</_dlc_DocId>
    <_dlc_DocIdUrl xmlns="81cc8fc0-8d1e-4295-8f37-5d076116407c">
      <Url>https://www.minjusticia.gov.co/ministerio/_layouts/15/DocIdRedir.aspx?ID=2TV4CCKVFCYA-94321226-117</Url>
      <Description>2TV4CCKVFCYA-94321226-117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144E31A-C54A-4871-97C7-C96D78E67BA3}"/>
</file>

<file path=customXml/itemProps2.xml><?xml version="1.0" encoding="utf-8"?>
<ds:datastoreItem xmlns:ds="http://schemas.openxmlformats.org/officeDocument/2006/customXml" ds:itemID="{A1E36406-68C8-481F-AA43-88533770AC58}"/>
</file>

<file path=customXml/itemProps3.xml><?xml version="1.0" encoding="utf-8"?>
<ds:datastoreItem xmlns:ds="http://schemas.openxmlformats.org/officeDocument/2006/customXml" ds:itemID="{E1D98364-9070-4517-B5EC-C37A982412BE}"/>
</file>

<file path=customXml/itemProps4.xml><?xml version="1.0" encoding="utf-8"?>
<ds:datastoreItem xmlns:ds="http://schemas.openxmlformats.org/officeDocument/2006/customXml" ds:itemID="{92BC7E91-53DF-4B32-8A0E-1F35D97AD1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 Octubre 2018 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2018-11-01T21:52:33Z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688dee16-0bb8-4ab4-a793-73a8885b9d7e</vt:lpwstr>
  </property>
</Properties>
</file>