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F22" i="1" l="1"/>
  <c r="F19" i="1"/>
  <c r="F18" i="1"/>
  <c r="D17" i="1"/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0" i="1" l="1"/>
  <c r="F17" i="1"/>
  <c r="G17" i="1" s="1"/>
  <c r="D22" i="1"/>
  <c r="D20" i="1"/>
  <c r="D19" i="1"/>
  <c r="D18" i="1"/>
  <c r="E17" i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s="1"/>
  <c r="E136" i="1" l="1"/>
  <c r="G91" i="1"/>
  <c r="E91" i="1"/>
  <c r="E16" i="1"/>
  <c r="G69" i="1"/>
  <c r="E69" i="1"/>
  <c r="G24" i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<sst xmlns="http://schemas.openxmlformats.org/spreadsheetml/2006/main" count="81" uniqueCount="16">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</sst>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B12" sqref="B12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73998936811.369995</v>
      </c>
      <c r="D16" s="14">
        <f>+D17+D18+D19+D20</f>
        <v>49978511161.029999</v>
      </c>
      <c r="E16" s="15">
        <f>+D16/C16</f>
        <v>0.67539498963923983</v>
      </c>
      <c r="F16" s="14">
        <f>+F17+F18+F19+F20</f>
        <v>52357216015.860001</v>
      </c>
      <c r="G16" s="15">
        <f>+F16/C16</f>
        <v>0.7075401116819191</v>
      </c>
    </row>
    <row r="17" spans="2:7" s="1" customFormat="1" ht="16.5" x14ac:dyDescent="0.3">
      <c r="B17" s="6" t="s">
        <v>7</v>
      </c>
      <c r="C17" s="7">
        <f>+C39+C62+C84+C108+C130</f>
        <v>15582785</v>
      </c>
      <c r="D17" s="7">
        <f>+D39+D62+D84+D108+D130</f>
        <v>2406666</v>
      </c>
      <c r="E17" s="8">
        <f>+D17/C17</f>
        <v>0.15444389433596112</v>
      </c>
      <c r="F17" s="7">
        <f>+F39+F62+F84+F108+F130</f>
        <v>2406666</v>
      </c>
      <c r="G17" s="8">
        <f>+F17/C17</f>
        <v>0.15444389433596112</v>
      </c>
    </row>
    <row r="18" spans="2:7" s="1" customFormat="1" ht="16.5" x14ac:dyDescent="0.3">
      <c r="B18" s="6" t="s">
        <v>8</v>
      </c>
      <c r="C18" s="7">
        <f t="shared" ref="C17:C19" si="0">+C40+C63+C85+C109+C131</f>
        <v>27804242816.139999</v>
      </c>
      <c r="D18" s="7">
        <f>+D40+D63+D85+D109+D131</f>
        <v>8420253363.6599998</v>
      </c>
      <c r="E18" s="8">
        <f>+D18/C18</f>
        <v>0.30284059232759086</v>
      </c>
      <c r="F18" s="7">
        <f>+F40+F63+F85+F109+F131</f>
        <v>8420253363.6599998</v>
      </c>
      <c r="G18" s="8">
        <f>+F18/C18</f>
        <v>0.30284059232759086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41555851131.370003</v>
      </c>
      <c r="E19" s="8">
        <f>+D19/C19</f>
        <v>0.89988416932035242</v>
      </c>
      <c r="F19" s="7">
        <f>+F41+F64+F86+F110+F132</f>
        <v>43934555986.199997</v>
      </c>
      <c r="G19" s="8">
        <f>+F19/C19</f>
        <v>0.95139457721887088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234250449669.88</v>
      </c>
      <c r="D22" s="14">
        <f>+D44+D67+D89+D112+D134</f>
        <v>36703005605.400002</v>
      </c>
      <c r="E22" s="15">
        <f>+D22/C22</f>
        <v>0.15668275410836613</v>
      </c>
      <c r="F22" s="14">
        <f>+F44+F67+F89+F112+F134</f>
        <v>25929013471.399998</v>
      </c>
      <c r="G22" s="15">
        <f>+F22/C22</f>
        <v>0.1106892793928069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308249386481.25</v>
      </c>
      <c r="D24" s="17">
        <f>+D22+D16</f>
        <v>86681516766.429993</v>
      </c>
      <c r="E24" s="18">
        <f>+D24/C24</f>
        <v>0.28120580467628148</v>
      </c>
      <c r="F24" s="17">
        <f>+F22+F16</f>
        <v>78286229487.259995</v>
      </c>
      <c r="G24" s="18">
        <f>+F24/C24</f>
        <v>0.25397043082848741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1918128146.1500001</v>
      </c>
      <c r="D44" s="28">
        <v>929599094.5</v>
      </c>
      <c r="E44" s="24">
        <f>+D44/C44</f>
        <v>0.48463868087534134</v>
      </c>
      <c r="F44" s="28">
        <v>929599094.5</v>
      </c>
      <c r="G44" s="24">
        <f>+F44/C44</f>
        <v>0.48463868087534134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1931368146.1500001</v>
      </c>
      <c r="D46" s="30">
        <f>+D44+D38</f>
        <v>942839094.5</v>
      </c>
      <c r="E46" s="31">
        <f>+D46/C46</f>
        <v>0.48817160849393765</v>
      </c>
      <c r="F46" s="30">
        <f>+F44+F38</f>
        <v>942839094.5</v>
      </c>
      <c r="G46" s="31">
        <f>+F46/C46</f>
        <v>0.48817160849393765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7276997928.54</v>
      </c>
      <c r="D61" s="33">
        <f>+D62+D63+D64</f>
        <v>4717813446.6999998</v>
      </c>
      <c r="E61" s="15">
        <f>+D61/C61</f>
        <v>0.64831864637434977</v>
      </c>
      <c r="F61" s="33">
        <f>+F62+F63+F64</f>
        <v>4717813446.6999998</v>
      </c>
      <c r="G61" s="15">
        <f>+F61/C61</f>
        <v>0.64831864637434977</v>
      </c>
    </row>
    <row r="62" spans="2:7" ht="16.5" x14ac:dyDescent="0.3">
      <c r="B62" s="6" t="s">
        <v>7</v>
      </c>
      <c r="C62" s="7">
        <v>2809338</v>
      </c>
      <c r="D62" s="7">
        <v>2406666</v>
      </c>
      <c r="E62" s="8">
        <f>+D62/C62</f>
        <v>0.85666658835640286</v>
      </c>
      <c r="F62" s="7">
        <v>2406666</v>
      </c>
      <c r="G62" s="8">
        <f>+F62/C62</f>
        <v>0.85666658835640286</v>
      </c>
    </row>
    <row r="63" spans="2:7" ht="16.5" x14ac:dyDescent="0.3">
      <c r="B63" s="6" t="s">
        <v>8</v>
      </c>
      <c r="C63" s="7">
        <v>7274188590.54</v>
      </c>
      <c r="D63" s="7">
        <v>4715406780.6999998</v>
      </c>
      <c r="E63" s="8">
        <f>+D63/C63</f>
        <v>0.64823818107112774</v>
      </c>
      <c r="F63" s="7">
        <v>4715406780.6999998</v>
      </c>
      <c r="G63" s="8">
        <f t="shared" ref="G63:G64" si="1">+F63/C63</f>
        <v>0.64823818107112774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21609721983.260002</v>
      </c>
      <c r="D67" s="14">
        <v>7622850370.0999994</v>
      </c>
      <c r="E67" s="15">
        <f>+D67/C67</f>
        <v>0.35275096903167241</v>
      </c>
      <c r="F67" s="14">
        <v>7348858236.0999994</v>
      </c>
      <c r="G67" s="15">
        <f>+F67/C67</f>
        <v>0.34007185477873347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28886719911.800003</v>
      </c>
      <c r="D69" s="17">
        <f>+D67+D61</f>
        <v>12340663816.799999</v>
      </c>
      <c r="E69" s="18">
        <f>+D69/C69</f>
        <v>0.4272088992616615</v>
      </c>
      <c r="F69" s="17">
        <f>+F67+F61</f>
        <v>12066671682.799999</v>
      </c>
      <c r="G69" s="18">
        <f>+F69/C69</f>
        <v>0.41772384402394047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0</v>
      </c>
      <c r="E83" s="36">
        <f>+D83/C83</f>
        <v>0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0</v>
      </c>
      <c r="E85" s="27">
        <f>+D85/C85</f>
        <v>0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0</v>
      </c>
      <c r="E91" s="31">
        <f>+D91/C91</f>
        <v>0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66029211582.830002</v>
      </c>
      <c r="D129" s="33">
        <f>+D130+D131+D132</f>
        <v>45247457714.330002</v>
      </c>
      <c r="E129" s="15">
        <f>+D129/C129</f>
        <v>0.68526424335037783</v>
      </c>
      <c r="F129" s="33">
        <f>+F130+F131+F132</f>
        <v>47626162569.159996</v>
      </c>
      <c r="G129" s="15">
        <f>+F129/C129</f>
        <v>0.72128928132688064</v>
      </c>
    </row>
    <row r="130" spans="2:7" ht="16.5" x14ac:dyDescent="0.3">
      <c r="B130" s="6" t="s">
        <v>7</v>
      </c>
      <c r="C130" s="7">
        <v>12773447</v>
      </c>
      <c r="D130" s="7">
        <v>0</v>
      </c>
      <c r="E130" s="8">
        <f>+D130/C130</f>
        <v>0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19850566925.599998</v>
      </c>
      <c r="D131" s="7">
        <v>3704846582.96</v>
      </c>
      <c r="E131" s="8">
        <f>+D131/C131</f>
        <v>0.1866368147995863</v>
      </c>
      <c r="F131" s="7">
        <v>3704846582.96</v>
      </c>
      <c r="G131" s="8">
        <f>+F131/C131</f>
        <v>0.1866368147995863</v>
      </c>
    </row>
    <row r="132" spans="2:7" ht="16.5" x14ac:dyDescent="0.3">
      <c r="B132" s="6" t="s">
        <v>9</v>
      </c>
      <c r="C132" s="7">
        <v>46165871210.230003</v>
      </c>
      <c r="D132" s="7">
        <v>41542611131.370003</v>
      </c>
      <c r="E132" s="8">
        <f>+D132/C132</f>
        <v>0.89985545690654001</v>
      </c>
      <c r="F132" s="7">
        <v>43921315986.199997</v>
      </c>
      <c r="G132" s="8">
        <f>+F132/C132</f>
        <v>0.95138063757513081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28150556140.799999</v>
      </c>
      <c r="E134" s="15">
        <f>+D134/C134</f>
        <v>0.13359058877495286</v>
      </c>
      <c r="F134" s="14">
        <v>17650556140.799999</v>
      </c>
      <c r="G134" s="15">
        <f>+F134/C134</f>
        <v>8.3762046307758034E-2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276751811123.29999</v>
      </c>
      <c r="D136" s="17">
        <f>+D134+D129</f>
        <v>73398013855.130005</v>
      </c>
      <c r="E136" s="18">
        <f>+D136/C136</f>
        <v>0.2652124065863089</v>
      </c>
      <c r="F136" s="17">
        <f>+F134+F129</f>
        <v>65276718709.959991</v>
      </c>
      <c r="G136" s="18">
        <f>+F136/C136</f>
        <v>0.23586735871758233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2TV4CCKVFCYA-94321226-39</_dlc_DocId>
    <_dlc_DocIdUrl xmlns="81cc8fc0-8d1e-4295-8f37-5d076116407c">
      <Url>https://www.minjusticia.gov.co/ministerio/_layouts/15/DocIdRedir.aspx?ID=2TV4CCKVFCYA-94321226-39</Url>
      <Description>2TV4CCKVFCYA-94321226-39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6D321C-7754-46E1-9AC3-2DEC6BC861C8}"/>
</file>

<file path=customXml/itemProps2.xml><?xml version="1.0" encoding="utf-8"?>
<ds:datastoreItem xmlns:ds="http://schemas.openxmlformats.org/officeDocument/2006/customXml" ds:itemID="{38842DDA-E9D4-435C-873C-77A90CBB4A19}"/>
</file>

<file path=customXml/itemProps3.xml><?xml version="1.0" encoding="utf-8"?>
<ds:datastoreItem xmlns:ds="http://schemas.openxmlformats.org/officeDocument/2006/customXml" ds:itemID="{33D625C5-F1EE-4592-9FB4-7DA1C8FA1216}"/>
</file>

<file path=customXml/itemProps4.xml><?xml version="1.0" encoding="utf-8"?>
<ds:datastoreItem xmlns:ds="http://schemas.openxmlformats.org/officeDocument/2006/customXml" ds:itemID="{683D744B-A735-4EC3-849B-017BB70F8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Mayo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3900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554b5732-f11c-4843-9307-07b3cb0a2446</vt:lpwstr>
  </property>
</Properties>
</file>