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Reserv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E17" i="1" s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F81" i="1"/>
  <c r="D81" i="1"/>
  <c r="F60" i="1"/>
  <c r="F67" i="1" s="1"/>
  <c r="D60" i="1"/>
  <c r="D67" i="1" s="1"/>
  <c r="C60" i="1"/>
  <c r="G60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C112" i="1"/>
  <c r="E20" i="1" l="1"/>
  <c r="G22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<sst xmlns="http://schemas.openxmlformats.org/spreadsheetml/2006/main" count="87" uniqueCount="16">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</sst>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3" sqref="F3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286756684356.73004</v>
      </c>
      <c r="D16" s="16">
        <f>+D17+D18+D19+D20+D21</f>
        <v>264549344379.31</v>
      </c>
      <c r="E16" s="33">
        <f>+D16/C16</f>
        <v>0.92255685328752879</v>
      </c>
      <c r="F16" s="16">
        <f>+F17+F18+F19+F20+F21</f>
        <v>262946167066.66</v>
      </c>
      <c r="G16" s="33">
        <f>+F16/C16</f>
        <v>0.91696612986203541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1440230860</v>
      </c>
      <c r="E17" s="34">
        <f>+D17/C17</f>
        <v>0.98904581299635264</v>
      </c>
      <c r="F17" s="29">
        <f>+F39+F61+F82+F106+F128</f>
        <v>1420297918</v>
      </c>
      <c r="G17" s="34">
        <f>+F17/C17</f>
        <v>0.97535731806589465</v>
      </c>
    </row>
    <row r="18" spans="2:7" s="1" customFormat="1" ht="18" customHeight="1" x14ac:dyDescent="0.25">
      <c r="B18" s="19" t="s">
        <v>12</v>
      </c>
      <c r="C18" s="29">
        <f t="shared" si="0"/>
        <v>51788314037.959999</v>
      </c>
      <c r="D18" s="29">
        <f t="shared" si="0"/>
        <v>43784659455.25</v>
      </c>
      <c r="E18" s="34">
        <f t="shared" ref="E18:E21" si="1">+D18/C18</f>
        <v>0.84545442864111298</v>
      </c>
      <c r="F18" s="29">
        <f>+F40+F62+F83+F107+F129</f>
        <v>43784147607.970001</v>
      </c>
      <c r="G18" s="34">
        <f t="shared" ref="G18:G21" si="2">+F18/C18</f>
        <v>0.84544454518980727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217801858026.31</v>
      </c>
      <c r="E19" s="34">
        <f t="shared" si="1"/>
        <v>0.93884808948726828</v>
      </c>
      <c r="F19" s="29">
        <f>+F41+F63+F84+F108+F130</f>
        <v>216223256552.94</v>
      </c>
      <c r="G19" s="34">
        <f t="shared" si="2"/>
        <v>0.93204343230589493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1486094230.75</v>
      </c>
      <c r="G20" s="34">
        <f t="shared" si="2"/>
        <v>0.99642519476676072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237574497400.35001</v>
      </c>
      <c r="D22" s="16">
        <f>+D43+D65+D87+D110+D132</f>
        <v>45529501302.139999</v>
      </c>
      <c r="E22" s="33">
        <f>+D22/C22</f>
        <v>0.19164305007627019</v>
      </c>
      <c r="F22" s="16">
        <f>+F43+F65+F87+F110+F132</f>
        <v>42234402442.739998</v>
      </c>
      <c r="G22" s="33">
        <f>+F22/C22</f>
        <v>0.17777330018536652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524331181757.08008</v>
      </c>
      <c r="D24" s="18">
        <f>+D22+D16</f>
        <v>310078845681.45001</v>
      </c>
      <c r="E24" s="36">
        <f>+D24/C24</f>
        <v>0.59137975476176796</v>
      </c>
      <c r="F24" s="18">
        <f>+F22+F16</f>
        <v>305180569509.40002</v>
      </c>
      <c r="G24" s="36">
        <f>+F24/C24</f>
        <v>0.58203780382984849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2489997095.8600001</v>
      </c>
      <c r="D38" s="24">
        <f>+D39+D40+D41+D42</f>
        <v>2475500411.4099998</v>
      </c>
      <c r="E38" s="37">
        <f>+D38/C38</f>
        <v>0.99417803158320817</v>
      </c>
      <c r="F38" s="24">
        <f>+F39+F40+F41+F42</f>
        <v>2212846528.4099998</v>
      </c>
      <c r="G38" s="37">
        <f>+F38/C38</f>
        <v>0.88869442140683397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740378377.44000006</v>
      </c>
      <c r="D40" s="30">
        <v>725881693.43999994</v>
      </c>
      <c r="E40" s="38">
        <f>+D40/C40</f>
        <v>0.98041989820107234</v>
      </c>
      <c r="F40" s="30">
        <v>725881693.43999994</v>
      </c>
      <c r="G40" s="38">
        <f>+F40/C40</f>
        <v>0.98041989820107234</v>
      </c>
    </row>
    <row r="41" spans="2:7" ht="18" customHeight="1" x14ac:dyDescent="0.25">
      <c r="B41" s="19" t="s">
        <v>13</v>
      </c>
      <c r="C41" s="30">
        <v>1497473041.4200001</v>
      </c>
      <c r="D41" s="30">
        <v>1497473040.97</v>
      </c>
      <c r="E41" s="38">
        <f>+D41/C41</f>
        <v>0.99999999969949371</v>
      </c>
      <c r="F41" s="30">
        <v>1234819157.97</v>
      </c>
      <c r="G41" s="38">
        <f>+F41/C41</f>
        <v>0.8246019285923607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2977055229.1400003</v>
      </c>
      <c r="E43" s="37">
        <f>+D43/C43</f>
        <v>0.67742469836494279</v>
      </c>
      <c r="F43" s="25">
        <v>2977055229.1400003</v>
      </c>
      <c r="G43" s="37">
        <f>+F43/C43</f>
        <v>0.67742469836494279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6884663006.8099995</v>
      </c>
      <c r="D45" s="27">
        <f>+D43+D38</f>
        <v>5452555640.5500002</v>
      </c>
      <c r="E45" s="40">
        <f>+D45/C45</f>
        <v>0.79198584377428161</v>
      </c>
      <c r="F45" s="27">
        <f>+F43+F38</f>
        <v>5189901757.5500002</v>
      </c>
      <c r="G45" s="40">
        <f>+F45/C45</f>
        <v>0.75383526432831682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4560061869.0600004</v>
      </c>
      <c r="D60" s="28">
        <f>+D61+D62+D63+D64</f>
        <v>3428369747.3099999</v>
      </c>
      <c r="E60" s="33">
        <f>+D60/C60</f>
        <v>0.75182527030421964</v>
      </c>
      <c r="F60" s="28">
        <f>+F61+F62+F63+F64</f>
        <v>3428369747.3099999</v>
      </c>
      <c r="G60" s="33">
        <f>+F60/C60</f>
        <v>0.75182527030421964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4560061869.0600004</v>
      </c>
      <c r="D62" s="29">
        <v>3428369747.3099999</v>
      </c>
      <c r="E62" s="34">
        <f>+D62/C62</f>
        <v>0.75182527030421964</v>
      </c>
      <c r="F62" s="29">
        <v>3428369747.3099999</v>
      </c>
      <c r="G62" s="34">
        <f t="shared" ref="G62" si="4">+F62/C62</f>
        <v>0.75182527030421964</v>
      </c>
    </row>
    <row r="63" spans="2:7" ht="18" customHeight="1" x14ac:dyDescent="0.2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12432848753.379999</v>
      </c>
      <c r="D65" s="16">
        <v>6916449597.1800003</v>
      </c>
      <c r="E65" s="33">
        <f>+D65/C65</f>
        <v>0.55630449097996881</v>
      </c>
      <c r="F65" s="16">
        <v>6916449597.1800003</v>
      </c>
      <c r="G65" s="33">
        <f>+F65/C65</f>
        <v>0.55630449097996881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16992910622.439999</v>
      </c>
      <c r="D67" s="18">
        <f>+D65+D60</f>
        <v>10344819344.49</v>
      </c>
      <c r="E67" s="36">
        <f>+D67/C67</f>
        <v>0.6087726566883217</v>
      </c>
      <c r="F67" s="18">
        <f>+F65+F60</f>
        <v>10344819344.49</v>
      </c>
      <c r="G67" s="36">
        <f>+F67/C67</f>
        <v>0.6087726566883217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43698983367.659996</v>
      </c>
      <c r="E81" s="37">
        <f>+D81/C81</f>
        <v>0.97148079308742441</v>
      </c>
      <c r="F81" s="24">
        <f>+F82+F83+F84+F85+F86</f>
        <v>43670307628.380005</v>
      </c>
      <c r="G81" s="37">
        <f>+F81/C81</f>
        <v>0.97084329702249972</v>
      </c>
    </row>
    <row r="82" spans="2:7" ht="18" customHeight="1" x14ac:dyDescent="0.25">
      <c r="B82" s="19" t="s">
        <v>7</v>
      </c>
      <c r="C82" s="30">
        <v>1196732258.5999999</v>
      </c>
      <c r="D82" s="30">
        <v>1180780967</v>
      </c>
      <c r="E82" s="41">
        <f>+D82/C82</f>
        <v>0.98667096045471314</v>
      </c>
      <c r="F82" s="30">
        <v>1160848025</v>
      </c>
      <c r="G82" s="41">
        <f t="shared" ref="G82:G87" si="5">+F82/C82</f>
        <v>0.97001481881838869</v>
      </c>
    </row>
    <row r="83" spans="2:7" ht="18" customHeight="1" x14ac:dyDescent="0.25">
      <c r="B83" s="19" t="s">
        <v>12</v>
      </c>
      <c r="C83" s="30">
        <v>28689472754.16</v>
      </c>
      <c r="D83" s="30">
        <v>27428640378.119999</v>
      </c>
      <c r="E83" s="41">
        <f t="shared" ref="E83:E86" si="6">+D83/C83</f>
        <v>0.95605243822903019</v>
      </c>
      <c r="F83" s="30">
        <v>27428128530.84</v>
      </c>
      <c r="G83" s="41">
        <f t="shared" si="5"/>
        <v>0.95603459728491857</v>
      </c>
    </row>
    <row r="84" spans="2:7" ht="18" customHeight="1" x14ac:dyDescent="0.25">
      <c r="B84" s="19" t="s">
        <v>13</v>
      </c>
      <c r="C84" s="30">
        <v>13571827665.389999</v>
      </c>
      <c r="D84" s="30">
        <v>13566965984.789999</v>
      </c>
      <c r="E84" s="41">
        <f t="shared" si="6"/>
        <v>0.99964178143726368</v>
      </c>
      <c r="F84" s="30">
        <v>13562866084.790001</v>
      </c>
      <c r="G84" s="41">
        <f t="shared" si="5"/>
        <v>0.99933969242603549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1486094230.75</v>
      </c>
      <c r="G85" s="41">
        <f t="shared" si="5"/>
        <v>0.99642519476676072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44332761799.939995</v>
      </c>
      <c r="E89" s="40">
        <f>+D89/C89</f>
        <v>0.97187703593232511</v>
      </c>
      <c r="F89" s="27">
        <f>+F87+F81</f>
        <v>44304086060.660004</v>
      </c>
      <c r="G89" s="40">
        <f>+F89/C89</f>
        <v>0.97124839717031053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231065805059.19998</v>
      </c>
      <c r="D127" s="28">
        <f>+D128+D129+D130+D131</f>
        <v>211337487406.47</v>
      </c>
      <c r="E127" s="33">
        <f>+D127/C127</f>
        <v>0.91462034961133476</v>
      </c>
      <c r="F127" s="28">
        <f>+F128+F129+F130+F131</f>
        <v>210025639716.10001</v>
      </c>
      <c r="G127" s="33">
        <f>+F127/C127</f>
        <v>0.90894297259731094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17723546448.299999</v>
      </c>
      <c r="D129" s="29">
        <v>12126913048.380001</v>
      </c>
      <c r="E129" s="34">
        <f t="shared" ref="E129:E130" si="7">+D129/C129</f>
        <v>0.68422609909108711</v>
      </c>
      <c r="F129" s="29">
        <v>12126913048.379999</v>
      </c>
      <c r="G129" s="34">
        <f>+F129/C129</f>
        <v>0.684226099091087</v>
      </c>
    </row>
    <row r="130" spans="2:7" ht="18" customHeight="1" x14ac:dyDescent="0.25">
      <c r="B130" s="19" t="s">
        <v>13</v>
      </c>
      <c r="C130" s="29">
        <v>213334954394.89999</v>
      </c>
      <c r="D130" s="29">
        <v>199203270142.09</v>
      </c>
      <c r="E130" s="34">
        <f t="shared" si="7"/>
        <v>0.93375823341799336</v>
      </c>
      <c r="F130" s="29">
        <v>197891422451.72</v>
      </c>
      <c r="G130" s="34">
        <f>+F130/C130</f>
        <v>0.92760899409576925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219876723787.38</v>
      </c>
      <c r="D132" s="16">
        <v>34765737527.18</v>
      </c>
      <c r="E132" s="33">
        <f>+D132/C132</f>
        <v>0.15811467866329654</v>
      </c>
      <c r="F132" s="16">
        <v>31470638667.779999</v>
      </c>
      <c r="G132" s="33">
        <f>+F132/C132</f>
        <v>0.14312855915668452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450942528846.57996</v>
      </c>
      <c r="D134" s="18">
        <f>+D132+D127</f>
        <v>246103224933.64999</v>
      </c>
      <c r="E134" s="36">
        <f>+D134/C134</f>
        <v>0.5457529711449759</v>
      </c>
      <c r="F134" s="18">
        <f>+F132+F127</f>
        <v>241496278383.88</v>
      </c>
      <c r="G134" s="36">
        <f>+F134/C134</f>
        <v>0.53553671019138249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2020</Anio>
    <_dlc_DocId xmlns="81cc8fc0-8d1e-4295-8f37-5d076116407c">2TV4CCKVFCYA-94321226-90</_dlc_DocId>
    <_dlc_DocIdUrl xmlns="81cc8fc0-8d1e-4295-8f37-5d076116407c">
      <Url>https://www.minjusticia.gov.co/ministerio/_layouts/15/DocIdRedir.aspx?ID=2TV4CCKVFCYA-94321226-90</Url>
      <Description>2TV4CCKVFCYA-94321226-90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6943645-3F56-40E4-B7B5-09786EBA3E47}"/>
</file>

<file path=customXml/itemProps2.xml><?xml version="1.0" encoding="utf-8"?>
<ds:datastoreItem xmlns:ds="http://schemas.openxmlformats.org/officeDocument/2006/customXml" ds:itemID="{8C47DEDD-3784-4422-A2D2-20AF7C0CC1AC}"/>
</file>

<file path=customXml/itemProps3.xml><?xml version="1.0" encoding="utf-8"?>
<ds:datastoreItem xmlns:ds="http://schemas.openxmlformats.org/officeDocument/2006/customXml" ds:itemID="{1713A3E4-2576-4E76-A79D-D5BCBE9A1C89}"/>
</file>

<file path=customXml/itemProps4.xml><?xml version="1.0" encoding="utf-8"?>
<ds:datastoreItem xmlns:ds="http://schemas.openxmlformats.org/officeDocument/2006/customXml" ds:itemID="{AEF27A21-0666-4B16-A631-CF73E0F2F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2020-11-04T22:43:09Z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111f8944-6dae-49c4-8698-3c2ae7c19558</vt:lpwstr>
  </property>
</Properties>
</file>