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C67" i="1"/>
  <c r="G67" i="1" s="1"/>
  <c r="G17" i="1"/>
  <c r="G105" i="1"/>
  <c r="G112" i="1"/>
  <c r="E105" i="1"/>
  <c r="G21" i="1"/>
  <c r="G20" i="1"/>
  <c r="G81" i="1"/>
  <c r="D89" i="1"/>
  <c r="E89" i="1" s="1"/>
  <c r="E67" i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G24" i="1" l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<sst xmlns="http://schemas.openxmlformats.org/spreadsheetml/2006/main" count="87" uniqueCount="16">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</sst>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I5" sqref="I5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190284446286.16</v>
      </c>
      <c r="D16" s="16">
        <f>+D17+D18+D19+D20+D21</f>
        <v>98093078038.109985</v>
      </c>
      <c r="E16" s="33">
        <f>+D16/C16</f>
        <v>0.51550759903198984</v>
      </c>
      <c r="F16" s="16">
        <f>+F17+F18+F19+F20+F21</f>
        <v>65338912865.650002</v>
      </c>
      <c r="G16" s="33">
        <f>+F16/C16</f>
        <v>0.34337495334426771</v>
      </c>
    </row>
    <row r="17" spans="2:7" s="1" customFormat="1" ht="18" customHeight="1" x14ac:dyDescent="0.25">
      <c r="B17" s="19" t="s">
        <v>7</v>
      </c>
      <c r="C17" s="29">
        <f>+C39+C61+C82+C106+C128</f>
        <v>815502263</v>
      </c>
      <c r="D17" s="29">
        <f>+D39+D61+D82+D106+D128</f>
        <v>779704806</v>
      </c>
      <c r="E17" s="34">
        <f>+D17/C17</f>
        <v>0.95610379195232231</v>
      </c>
      <c r="F17" s="29">
        <f>+F39+F61+F82+F106+F128</f>
        <v>676985160</v>
      </c>
      <c r="G17" s="34">
        <f>+F17/C17</f>
        <v>0.83014504154723601</v>
      </c>
    </row>
    <row r="18" spans="2:7" s="1" customFormat="1" ht="18" customHeight="1" x14ac:dyDescent="0.25">
      <c r="B18" s="19" t="s">
        <v>12</v>
      </c>
      <c r="C18" s="29">
        <f>+C40+C62+C83+C107+C129</f>
        <v>64146339782.160004</v>
      </c>
      <c r="D18" s="29">
        <f>+D40+D62+D83+D107+D129</f>
        <v>23409185030.209999</v>
      </c>
      <c r="E18" s="34">
        <f t="shared" ref="E18:E21" si="0">+D18/C18</f>
        <v>0.36493407277339962</v>
      </c>
      <c r="F18" s="29">
        <f>+F40+F62+F83+F107+F129</f>
        <v>12720204203.75</v>
      </c>
      <c r="G18" s="34">
        <f t="shared" ref="G18:G21" si="1">+F18/C18</f>
        <v>0.19829976654860776</v>
      </c>
    </row>
    <row r="19" spans="2:7" s="1" customFormat="1" ht="18" customHeight="1" x14ac:dyDescent="0.25">
      <c r="B19" s="19" t="s">
        <v>13</v>
      </c>
      <c r="C19" s="29">
        <f>+C41+C63+C84+C108+C130</f>
        <v>123212714906</v>
      </c>
      <c r="D19" s="29">
        <f>+D41+D63+D84+D108+D130</f>
        <v>71983455301.899994</v>
      </c>
      <c r="E19" s="34">
        <f t="shared" si="0"/>
        <v>0.58422099826967344</v>
      </c>
      <c r="F19" s="29">
        <f>+F41+F63+F84+F108+F130</f>
        <v>51941593501.900002</v>
      </c>
      <c r="G19" s="34">
        <f t="shared" si="1"/>
        <v>0.42156033605400767</v>
      </c>
    </row>
    <row r="20" spans="2:7" s="22" customFormat="1" ht="24.95" customHeight="1" x14ac:dyDescent="0.25">
      <c r="B20" s="19" t="s">
        <v>8</v>
      </c>
      <c r="C20" s="29">
        <f t="shared" ref="C20:D20" si="2">+C85</f>
        <v>1956414744</v>
      </c>
      <c r="D20" s="29">
        <f t="shared" si="2"/>
        <v>1812061926</v>
      </c>
      <c r="E20" s="34">
        <f t="shared" si="0"/>
        <v>0.92621563579874555</v>
      </c>
      <c r="F20" s="29">
        <f>+F85</f>
        <v>0</v>
      </c>
      <c r="G20" s="34">
        <f t="shared" si="1"/>
        <v>0</v>
      </c>
    </row>
    <row r="21" spans="2:7" s="1" customFormat="1" ht="30" customHeight="1" x14ac:dyDescent="0.3">
      <c r="B21" s="20" t="s">
        <v>14</v>
      </c>
      <c r="C21" s="32">
        <f>+C42+C64+C86+C109+C131</f>
        <v>153474591</v>
      </c>
      <c r="D21" s="32">
        <f>+D42+D64+D86+D109+D131</f>
        <v>108670974</v>
      </c>
      <c r="E21" s="34">
        <f t="shared" si="0"/>
        <v>0.70807143574665077</v>
      </c>
      <c r="F21" s="29">
        <f>+F42+F64+F86+F109+F131</f>
        <v>130000</v>
      </c>
      <c r="G21" s="34">
        <f t="shared" si="1"/>
        <v>8.4704574974237923E-4</v>
      </c>
    </row>
    <row r="22" spans="2:7" s="5" customFormat="1" ht="18" x14ac:dyDescent="0.25">
      <c r="B22" s="15" t="s">
        <v>9</v>
      </c>
      <c r="C22" s="16">
        <f>+C43+C65+C87+C110+C132</f>
        <v>280770377284.40997</v>
      </c>
      <c r="D22" s="16">
        <f>+D43+D65+D87+D110+D132</f>
        <v>16261882287.059999</v>
      </c>
      <c r="E22" s="33">
        <f>+D22/C22</f>
        <v>5.7918796293055221E-2</v>
      </c>
      <c r="F22" s="16">
        <f>+F43+F65+F87+F110+F132</f>
        <v>9039038075.0599995</v>
      </c>
      <c r="G22" s="33">
        <f>+F22/C22</f>
        <v>3.2193702777639499E-2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471054823570.56995</v>
      </c>
      <c r="D24" s="18">
        <f>+D22+D16</f>
        <v>114354960325.16998</v>
      </c>
      <c r="E24" s="36">
        <f>+D24/C24</f>
        <v>0.24276359056970398</v>
      </c>
      <c r="F24" s="18">
        <f>+F22+F16</f>
        <v>74377950940.710007</v>
      </c>
      <c r="G24" s="36">
        <f>+F24/C24</f>
        <v>0.15789659126495975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1572747758.8600001</v>
      </c>
      <c r="D38" s="24">
        <f>+D39+D40+D41+D42</f>
        <v>1522185617.46</v>
      </c>
      <c r="E38" s="37">
        <f>+D38/C38</f>
        <v>0.96785108030505163</v>
      </c>
      <c r="F38" s="24">
        <f>+F39+F40+F41+F42</f>
        <v>0</v>
      </c>
      <c r="G38" s="37">
        <f>+F38/C38</f>
        <v>0</v>
      </c>
    </row>
    <row r="39" spans="2:7" ht="16.5" x14ac:dyDescent="0.25">
      <c r="B39" s="19" t="s">
        <v>7</v>
      </c>
      <c r="C39" s="30">
        <v>0</v>
      </c>
      <c r="D39" s="30">
        <v>0</v>
      </c>
      <c r="E39" s="38">
        <v>0</v>
      </c>
      <c r="F39" s="30">
        <v>0</v>
      </c>
      <c r="G39" s="38">
        <v>0</v>
      </c>
    </row>
    <row r="40" spans="2:7" ht="18" customHeight="1" x14ac:dyDescent="0.25">
      <c r="B40" s="19" t="s">
        <v>12</v>
      </c>
      <c r="C40" s="30">
        <v>640546881.86000001</v>
      </c>
      <c r="D40" s="30">
        <v>589984740.46000004</v>
      </c>
      <c r="E40" s="38">
        <f>+D40/C40</f>
        <v>0.92106410501417291</v>
      </c>
      <c r="F40" s="30">
        <v>0</v>
      </c>
      <c r="G40" s="38">
        <f>+F40/C40</f>
        <v>0</v>
      </c>
    </row>
    <row r="41" spans="2:7" ht="18" customHeight="1" x14ac:dyDescent="0.25">
      <c r="B41" s="19" t="s">
        <v>13</v>
      </c>
      <c r="C41" s="30">
        <v>932200877</v>
      </c>
      <c r="D41" s="30">
        <v>932200877</v>
      </c>
      <c r="E41" s="38">
        <f>+D41/C41</f>
        <v>1</v>
      </c>
      <c r="F41" s="30">
        <v>0</v>
      </c>
      <c r="G41" s="38">
        <f>+F41/C41</f>
        <v>0</v>
      </c>
    </row>
    <row r="42" spans="2:7" ht="33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4403813198.4300003</v>
      </c>
      <c r="D43" s="25">
        <v>3092777053</v>
      </c>
      <c r="E43" s="37">
        <f>+D43/C43</f>
        <v>0.70229524133825738</v>
      </c>
      <c r="F43" s="25">
        <v>0</v>
      </c>
      <c r="G43" s="37">
        <f>+F43/C43</f>
        <v>0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5976560957.2900009</v>
      </c>
      <c r="D45" s="27">
        <f>+D43+D38</f>
        <v>4614962670.46</v>
      </c>
      <c r="E45" s="40">
        <f>+D45/C45</f>
        <v>0.77217695986699997</v>
      </c>
      <c r="F45" s="27">
        <f>+F43+F38</f>
        <v>0</v>
      </c>
      <c r="G45" s="40">
        <f>+F45/C45</f>
        <v>0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8408721545.3000002</v>
      </c>
      <c r="D60" s="28">
        <f>+D61+D62+D63+D64</f>
        <v>3204072998.6500001</v>
      </c>
      <c r="E60" s="33">
        <f>+D60/C60</f>
        <v>0.38104163414007874</v>
      </c>
      <c r="F60" s="28">
        <f>+F61+F62+F63+F64</f>
        <v>3204072998.6500001</v>
      </c>
      <c r="G60" s="33">
        <f>+F60/C60</f>
        <v>0.38104163414007874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7609021545.3000002</v>
      </c>
      <c r="D62" s="29">
        <v>3051471415.75</v>
      </c>
      <c r="E62" s="34">
        <f>+D62/C62</f>
        <v>0.40103335199975304</v>
      </c>
      <c r="F62" s="29">
        <v>3051471415.75</v>
      </c>
      <c r="G62" s="34">
        <f t="shared" ref="G62" si="3">+F62/C62</f>
        <v>0.40103335199975304</v>
      </c>
    </row>
    <row r="63" spans="2:7" ht="18" customHeight="1" x14ac:dyDescent="0.25">
      <c r="B63" s="19" t="s">
        <v>13</v>
      </c>
      <c r="C63" s="29">
        <v>799700000</v>
      </c>
      <c r="D63" s="29">
        <v>152601582.90000001</v>
      </c>
      <c r="E63" s="34">
        <v>0</v>
      </c>
      <c r="F63" s="29">
        <v>152601582.90000001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18951069644.98</v>
      </c>
      <c r="D65" s="16">
        <v>1363568640.0599999</v>
      </c>
      <c r="E65" s="33">
        <f>+D65/C65</f>
        <v>7.1952067382180684E-2</v>
      </c>
      <c r="F65" s="16">
        <v>1315484876.0599999</v>
      </c>
      <c r="G65" s="33">
        <f>+F65/C65</f>
        <v>6.9414808805183317E-2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27359791190.279999</v>
      </c>
      <c r="D67" s="18">
        <f>+D65+D60</f>
        <v>4567641638.71</v>
      </c>
      <c r="E67" s="36">
        <f>+D67/C67</f>
        <v>0.16694724045747569</v>
      </c>
      <c r="F67" s="18">
        <f>+F65+F60</f>
        <v>4519557874.71</v>
      </c>
      <c r="G67" s="36">
        <f>+F67/C67</f>
        <v>0.16518977953002964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30517293258</v>
      </c>
      <c r="D81" s="24">
        <f>+D82+D83+D84+D85+D86</f>
        <v>21222717568</v>
      </c>
      <c r="E81" s="37">
        <f>+D81/C81</f>
        <v>0.69543250079810204</v>
      </c>
      <c r="F81" s="24">
        <f>+F82+F83+F84+F85+F86</f>
        <v>9741374059</v>
      </c>
      <c r="G81" s="37">
        <f>+F81/C81</f>
        <v>0.31920832482239669</v>
      </c>
    </row>
    <row r="82" spans="2:7" ht="18" customHeight="1" x14ac:dyDescent="0.25">
      <c r="B82" s="19" t="s">
        <v>7</v>
      </c>
      <c r="C82" s="30">
        <v>806916828</v>
      </c>
      <c r="D82" s="30">
        <v>771119371</v>
      </c>
      <c r="E82" s="41">
        <f>+D82/C82</f>
        <v>0.9556367450053973</v>
      </c>
      <c r="F82" s="30">
        <v>668399725</v>
      </c>
      <c r="G82" s="41">
        <f t="shared" ref="G82:G87" si="4">+F82/C82</f>
        <v>0.82833781847960175</v>
      </c>
    </row>
    <row r="83" spans="2:7" ht="18" customHeight="1" x14ac:dyDescent="0.25">
      <c r="B83" s="19" t="s">
        <v>12</v>
      </c>
      <c r="C83" s="30">
        <v>19392568194</v>
      </c>
      <c r="D83" s="30">
        <v>11961161343</v>
      </c>
      <c r="E83" s="41">
        <f t="shared" ref="E83:E86" si="5">+D83/C83</f>
        <v>0.61679099041150964</v>
      </c>
      <c r="F83" s="30">
        <v>3494540641</v>
      </c>
      <c r="G83" s="41">
        <f t="shared" si="4"/>
        <v>0.18019999239096141</v>
      </c>
    </row>
    <row r="84" spans="2:7" ht="18" customHeight="1" x14ac:dyDescent="0.25">
      <c r="B84" s="19" t="s">
        <v>13</v>
      </c>
      <c r="C84" s="30">
        <v>8208234701</v>
      </c>
      <c r="D84" s="30">
        <v>6569703954</v>
      </c>
      <c r="E84" s="41">
        <f t="shared" si="5"/>
        <v>0.80037964231208203</v>
      </c>
      <c r="F84" s="30">
        <v>5578303693</v>
      </c>
      <c r="G84" s="41">
        <f t="shared" si="4"/>
        <v>0.67959846376229982</v>
      </c>
    </row>
    <row r="85" spans="2:7" ht="24.95" customHeight="1" x14ac:dyDescent="0.25">
      <c r="B85" s="19" t="s">
        <v>8</v>
      </c>
      <c r="C85" s="44">
        <v>1956414744</v>
      </c>
      <c r="D85" s="44">
        <v>1812061926</v>
      </c>
      <c r="E85" s="41">
        <f t="shared" si="5"/>
        <v>0.92621563579874555</v>
      </c>
      <c r="F85" s="30">
        <v>0</v>
      </c>
      <c r="G85" s="41">
        <f t="shared" si="4"/>
        <v>0</v>
      </c>
    </row>
    <row r="86" spans="2:7" ht="30" customHeight="1" x14ac:dyDescent="0.3">
      <c r="B86" s="20" t="s">
        <v>14</v>
      </c>
      <c r="C86" s="21">
        <v>153158791</v>
      </c>
      <c r="D86" s="21">
        <v>108670974</v>
      </c>
      <c r="E86" s="41">
        <f t="shared" si="5"/>
        <v>0.7095314169723369</v>
      </c>
      <c r="F86" s="30">
        <v>130000</v>
      </c>
      <c r="G86" s="41">
        <f t="shared" si="4"/>
        <v>8.4879228381999963E-4</v>
      </c>
    </row>
    <row r="87" spans="2:7" ht="18" x14ac:dyDescent="0.25">
      <c r="B87" s="23" t="s">
        <v>9</v>
      </c>
      <c r="C87" s="25">
        <v>907840396</v>
      </c>
      <c r="D87" s="25">
        <v>620840396</v>
      </c>
      <c r="E87" s="37">
        <f>+D87/C87</f>
        <v>0.68386513613566935</v>
      </c>
      <c r="F87" s="25">
        <v>0</v>
      </c>
      <c r="G87" s="37">
        <f t="shared" si="4"/>
        <v>0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31425133654</v>
      </c>
      <c r="D89" s="27">
        <f>+D87+D81</f>
        <v>21843557964</v>
      </c>
      <c r="E89" s="40">
        <f>+D89/C89</f>
        <v>0.69509833130716392</v>
      </c>
      <c r="F89" s="27">
        <f>+F87+F81</f>
        <v>9741374059</v>
      </c>
      <c r="G89" s="40">
        <f>+F89/C89</f>
        <v>0.3099867184736716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63791781</v>
      </c>
      <c r="D105" s="28">
        <f>+D106+D107+D108+D109</f>
        <v>63791781</v>
      </c>
      <c r="E105" s="33">
        <f>+D105/C105</f>
        <v>1</v>
      </c>
      <c r="F105" s="28">
        <f>+F106+F107+F108+F109</f>
        <v>0</v>
      </c>
      <c r="G105" s="33">
        <f>+F105/C105</f>
        <v>0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63791781</v>
      </c>
      <c r="D107" s="6">
        <v>63791781</v>
      </c>
      <c r="E107" s="42">
        <f>+D107/C107</f>
        <v>1</v>
      </c>
      <c r="F107" s="6">
        <v>0</v>
      </c>
      <c r="G107" s="42">
        <f>+F107/C107</f>
        <v>0</v>
      </c>
    </row>
    <row r="108" spans="2:7" ht="18" customHeight="1" x14ac:dyDescent="0.3">
      <c r="B108" s="19" t="s">
        <v>13</v>
      </c>
      <c r="C108" s="6">
        <v>0</v>
      </c>
      <c r="D108" s="6">
        <v>0</v>
      </c>
      <c r="E108" s="42">
        <v>0</v>
      </c>
      <c r="F108" s="6">
        <v>0</v>
      </c>
      <c r="G108" s="42">
        <v>0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0</v>
      </c>
      <c r="D110" s="16">
        <v>0</v>
      </c>
      <c r="E110" s="33">
        <v>0</v>
      </c>
      <c r="F110" s="16">
        <v>0</v>
      </c>
      <c r="G110" s="33">
        <v>0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63791781</v>
      </c>
      <c r="D112" s="18">
        <f>+D105+D110</f>
        <v>63791781</v>
      </c>
      <c r="E112" s="36">
        <f>+D112/C112</f>
        <v>1</v>
      </c>
      <c r="F112" s="18">
        <f>+F105+F110</f>
        <v>0</v>
      </c>
      <c r="G112" s="36">
        <f>+F112/C112</f>
        <v>0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149721891943</v>
      </c>
      <c r="D127" s="28">
        <f>+D128+D129+D130+D131</f>
        <v>72080310073</v>
      </c>
      <c r="E127" s="33">
        <f>+D127/C127</f>
        <v>0.48142799384636015</v>
      </c>
      <c r="F127" s="28">
        <f>+F128+F129+F130+F131</f>
        <v>52393465808</v>
      </c>
      <c r="G127" s="33">
        <f>+F127/C127</f>
        <v>0.34993857697140573</v>
      </c>
    </row>
    <row r="128" spans="2:7" ht="18" customHeight="1" x14ac:dyDescent="0.25">
      <c r="B128" s="19" t="s">
        <v>7</v>
      </c>
      <c r="C128" s="29">
        <v>8585435</v>
      </c>
      <c r="D128" s="29">
        <v>8585435</v>
      </c>
      <c r="E128" s="34">
        <f>+D128/C128</f>
        <v>1</v>
      </c>
      <c r="F128" s="29">
        <v>8585435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36440411380</v>
      </c>
      <c r="D129" s="29">
        <v>7742775750</v>
      </c>
      <c r="E129" s="34">
        <f t="shared" ref="E129:E130" si="6">+D129/C129</f>
        <v>0.21247772615019256</v>
      </c>
      <c r="F129" s="29">
        <v>6174192147</v>
      </c>
      <c r="G129" s="34">
        <f>+F129/C129</f>
        <v>0.16943255888677072</v>
      </c>
    </row>
    <row r="130" spans="2:7" ht="18" customHeight="1" x14ac:dyDescent="0.25">
      <c r="B130" s="19" t="s">
        <v>13</v>
      </c>
      <c r="C130" s="29">
        <v>113272579328</v>
      </c>
      <c r="D130" s="29">
        <v>64328948888</v>
      </c>
      <c r="E130" s="34">
        <f t="shared" si="6"/>
        <v>0.56791281058167309</v>
      </c>
      <c r="F130" s="29">
        <v>46210688226</v>
      </c>
      <c r="G130" s="34">
        <f>+F130/C130</f>
        <v>0.4079600597086176</v>
      </c>
    </row>
    <row r="131" spans="2:7" ht="30" customHeight="1" x14ac:dyDescent="0.3">
      <c r="B131" s="20" t="s">
        <v>14</v>
      </c>
      <c r="C131" s="29">
        <v>315800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256507654045</v>
      </c>
      <c r="D132" s="16">
        <v>11184696198</v>
      </c>
      <c r="E132" s="33">
        <f>+D132/C132</f>
        <v>4.3603752253091953E-2</v>
      </c>
      <c r="F132" s="16">
        <v>7723553199</v>
      </c>
      <c r="G132" s="33">
        <f>+F132/C132</f>
        <v>3.0110420009708681E-2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406229545988</v>
      </c>
      <c r="D134" s="18">
        <f>+D132+D127</f>
        <v>83265006271</v>
      </c>
      <c r="E134" s="36">
        <f>+D134/C134</f>
        <v>0.20497033535187428</v>
      </c>
      <c r="F134" s="18">
        <f>+F132+F127</f>
        <v>60117019007</v>
      </c>
      <c r="G134" s="36">
        <f>+F134/C134</f>
        <v>0.14798780541870249</v>
      </c>
    </row>
    <row r="135" spans="2:7" x14ac:dyDescent="0.25">
      <c r="E135" s="43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2021</Anio>
    <_dlc_DocId xmlns="81cc8fc0-8d1e-4295-8f37-5d076116407c">2TV4CCKVFCYA-94321226-107</_dlc_DocId>
    <_dlc_DocIdUrl xmlns="81cc8fc0-8d1e-4295-8f37-5d076116407c">
      <Url>https://www.minjusticia.gov.co/ministerio/_layouts/15/DocIdRedir.aspx?ID=2TV4CCKVFCYA-94321226-107</Url>
      <Description>2TV4CCKVFCYA-94321226-107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6672F2B-5B79-41DE-B0C5-8B9D43CA33A8}"/>
</file>

<file path=customXml/itemProps2.xml><?xml version="1.0" encoding="utf-8"?>
<ds:datastoreItem xmlns:ds="http://schemas.openxmlformats.org/officeDocument/2006/customXml" ds:itemID="{3A530930-CF3A-4893-A718-40319067DEEF}"/>
</file>

<file path=customXml/itemProps3.xml><?xml version="1.0" encoding="utf-8"?>
<ds:datastoreItem xmlns:ds="http://schemas.openxmlformats.org/officeDocument/2006/customXml" ds:itemID="{61922034-7606-41A6-9D55-36EA06C42AF9}"/>
</file>

<file path=customXml/itemProps4.xml><?xml version="1.0" encoding="utf-8"?>
<ds:datastoreItem xmlns:ds="http://schemas.openxmlformats.org/officeDocument/2006/customXml" ds:itemID="{AD0CDEB6-128D-41E9-95F9-86CED0B2B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Febrero</dc:title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2021-03-10T19:03:34Z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b743e861-1891-435f-9f9f-125383257479</vt:lpwstr>
  </property>
</Properties>
</file>