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dvil\Documents\MINJUSTICIA\AUDITORIAS\GESTIÓN DOCUMENTAL\QUE SE ENVÍA EN 2 INFORME\"/>
    </mc:Choice>
  </mc:AlternateContent>
  <bookViews>
    <workbookView xWindow="0" yWindow="0" windowWidth="28800" windowHeight="11835" tabRatio="796"/>
  </bookViews>
  <sheets>
    <sheet name="PMA" sheetId="1" r:id="rId1"/>
    <sheet name="Instructivo PMA" sheetId="4" r:id="rId2"/>
  </sheets>
  <definedNames>
    <definedName name="_xlnm.Print_Titles" localSheetId="0">PMA!$8:$10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6" i="1" l="1"/>
  <c r="L25" i="1" l="1"/>
  <c r="I14" i="1" l="1"/>
  <c r="L11" i="1"/>
  <c r="I24" i="1"/>
  <c r="L21" i="1"/>
  <c r="I31" i="1"/>
  <c r="I33" i="1"/>
  <c r="L30" i="1"/>
  <c r="I32" i="1"/>
  <c r="L28" i="1"/>
  <c r="I13" i="1"/>
  <c r="L15" i="1"/>
  <c r="I12" i="1"/>
  <c r="I16" i="1" l="1"/>
  <c r="I15" i="1" l="1"/>
  <c r="I17" i="1"/>
  <c r="I18" i="1"/>
  <c r="I19" i="1"/>
  <c r="I20" i="1"/>
  <c r="I21" i="1"/>
  <c r="I22" i="1"/>
  <c r="I23" i="1"/>
  <c r="I25" i="1"/>
  <c r="I27" i="1"/>
  <c r="I28" i="1"/>
  <c r="I29" i="1"/>
  <c r="I30" i="1"/>
  <c r="I34" i="1"/>
  <c r="I35" i="1"/>
  <c r="I36" i="1"/>
  <c r="I37" i="1"/>
  <c r="I38" i="1"/>
  <c r="I11" i="1"/>
  <c r="L37" i="1" l="1"/>
  <c r="F48" i="1" s="1"/>
  <c r="L36" i="1"/>
  <c r="F47" i="1" s="1"/>
  <c r="L34" i="1"/>
  <c r="F46" i="1" s="1"/>
  <c r="F45" i="1"/>
  <c r="F44" i="1"/>
  <c r="F43" i="1"/>
  <c r="F42" i="1"/>
  <c r="L19" i="1"/>
  <c r="F41" i="1" s="1"/>
  <c r="F40" i="1"/>
  <c r="F39" i="1"/>
  <c r="E50" i="1" l="1"/>
</calcChain>
</file>

<file path=xl/comments1.xml><?xml version="1.0" encoding="utf-8"?>
<comments xmlns="http://schemas.openxmlformats.org/spreadsheetml/2006/main">
  <authors>
    <author>Maria Elvira Zea</author>
    <author>HERNAN ALONSO RODRIGUEZ MORA</author>
  </authors>
  <commentList>
    <comment ref="P9" authorId="0" shapeId="0">
      <text>
        <r>
          <rPr>
            <sz val="9"/>
            <color indexed="81"/>
            <rFont val="Tahoma"/>
            <family val="2"/>
          </rPr>
          <t xml:space="preserve">Dejar las observaciones frente al cumplimiento y efectividad de las tareas implementadas. 
</t>
        </r>
      </text>
    </comment>
    <comment ref="R9" authorId="1" shapeId="0">
      <text>
        <r>
          <rPr>
            <b/>
            <sz val="9"/>
            <color indexed="81"/>
            <rFont val="Tahoma"/>
            <family val="2"/>
          </rPr>
          <t xml:space="preserve">Fecha en que se cierra completamente el hallazgo
</t>
        </r>
      </text>
    </comment>
    <comment ref="S9" authorId="1" shapeId="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<sst xmlns="http://schemas.openxmlformats.org/spreadsheetml/2006/main" count="267" uniqueCount="195">
  <si>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</si>
  <si>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</si>
  <si>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</si>
  <si>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</si>
  <si>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</si>
  <si>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</si>
  <si>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</si>
  <si>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</si>
  <si>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</si>
  <si>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</si>
  <si>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</si>
  <si>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</si>
  <si>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</si>
  <si>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</si>
  <si>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</si>
  <si>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</si>
  <si>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</si>
  <si>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</si>
  <si>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</si>
  <si>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</si>
  <si>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</si>
  <si>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</si>
  <si>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</si>
  <si>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AVANCE DEL PLAN DE CUMPLIMIENTO (ACCIONES)</t>
  </si>
  <si>
    <t>Acción 1</t>
  </si>
  <si>
    <t>Acción 2</t>
  </si>
  <si>
    <t>Acción 3</t>
  </si>
  <si>
    <t>Acción 4</t>
  </si>
  <si>
    <t>Acción 5</t>
  </si>
  <si>
    <t>Acción 6</t>
  </si>
  <si>
    <t xml:space="preserve">Accion 7 </t>
  </si>
  <si>
    <t>Acción 8</t>
  </si>
  <si>
    <t>Acción 9</t>
  </si>
  <si>
    <t>Acción 10</t>
  </si>
  <si>
    <t>CUMPLIMIENTO DEL PLAN DE MEJORAMIENTO</t>
  </si>
  <si>
    <t>sobre 100%</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</si>
  <si>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</si>
  <si>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</si>
  <si>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</si>
  <si>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</si>
  <si>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</si>
  <si>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</si>
  <si>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</si>
  <si>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</si>
  <si>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M1</t>
  </si>
  <si>
    <t>M2</t>
  </si>
  <si>
    <t>M3</t>
  </si>
  <si>
    <t>ACCION 1</t>
  </si>
  <si>
    <t xml:space="preserve">ACCION 2 </t>
  </si>
  <si>
    <t>ACCION 3</t>
  </si>
  <si>
    <t>ACCION 4</t>
  </si>
  <si>
    <t>ACCION 5</t>
  </si>
  <si>
    <t>ACCION 6</t>
  </si>
  <si>
    <t>ACCION 7</t>
  </si>
  <si>
    <t>ACCION 8</t>
  </si>
  <si>
    <t>ACCION 9</t>
  </si>
  <si>
    <t>ACCION 10</t>
  </si>
  <si>
    <t>Establecer  el / los objetivos según el número de acciones que permitan subsanar el hallazgo</t>
  </si>
  <si>
    <t>No. TAREA</t>
  </si>
  <si>
    <t>T1</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</si>
  <si>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</si>
  <si>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</si>
  <si>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</si>
  <si>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</si>
  <si>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</si>
  <si>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</si>
  <si>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</si>
  <si>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</si>
  <si>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</si>
  <si>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</si>
  <si>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</si>
  <si>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</si>
  <si>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</si>
  <si>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</si>
  <si>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</si>
  <si>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</si>
  <si>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</si>
  <si>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</si>
  <si>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</si>
  <si>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</si>
  <si>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</si>
  <si>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</si>
  <si>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</si>
  <si>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M4</t>
  </si>
  <si>
    <t xml:space="preserve">Autocalculado, el cual promedia las cifras establecidas en la columna J. </t>
  </si>
  <si>
    <t xml:space="preserve">Observaciones que se deben tener en cuenta en el momento del diligenciamiento del formtao: 
*No Eliminar o insertar columnas.
*Al eliminar o insertar filas se debe verificar las formulas de la Columna J y las filas de la 33 a 44  (estas pueden variar de acuerdo al numero de actividades programadas en el PMA)
* Es indispensable verificar que en el formato se encuentre calculado el procentaje de avance del total de las actividades, columna e - fila 44 (esta puede variar de acuerdo al numero de actividades progrmadas en el PMA) </t>
  </si>
  <si>
    <t>Ministerio de Justicia y del Derecho</t>
  </si>
  <si>
    <t>Aycardo Miguel Velaides Navarro</t>
  </si>
  <si>
    <t>Coordinador Grupo de Gestión Documental</t>
  </si>
  <si>
    <r>
      <rPr>
        <b/>
        <sz val="10"/>
        <rFont val="Arial"/>
        <family val="2"/>
      </rPr>
      <t>Tablas de Retención Documental.</t>
    </r>
    <r>
      <rPr>
        <sz val="10"/>
        <rFont val="Arial"/>
        <family val="2"/>
      </rPr>
      <t xml:space="preserve">
El Ministerio de Justicia y del Derecho presuntamente incumple lo establecido en el artículo 14 del Acuerdo 04 de 2013, al no contar con Tablas de retención Documental y Cuadros de Clasificación, actualizadas y convalidadas conforme los cambios que se han generado en la estructura orgánica de la entidad a partir del Decreto 1427 de 2017.
</t>
    </r>
  </si>
  <si>
    <r>
      <rPr>
        <b/>
        <sz val="10"/>
        <rFont val="Arial"/>
        <family val="2"/>
      </rPr>
      <t>Programa de Gestión Documental</t>
    </r>
    <r>
      <rPr>
        <sz val="10"/>
        <rFont val="Arial"/>
        <family val="2"/>
      </rPr>
      <t xml:space="preserve">
El Ministerio de Justicia y del Derecho presuntamente incumple lo establecido en el artículo 2.8.2.5.10. Del Decreto 1080 de 2015 al no contar con el Programa de Gestión Documental PGD actualizado, no se evidencia seguimiento a su ejecución, como herramienta de planeación y administración para la gestión documental institucional.
</t>
    </r>
  </si>
  <si>
    <r>
      <rPr>
        <b/>
        <sz val="10"/>
        <rFont val="Arial"/>
        <family val="2"/>
      </rPr>
      <t>Organización Documental</t>
    </r>
    <r>
      <rPr>
        <sz val="10"/>
        <rFont val="Arial"/>
        <family val="2"/>
      </rPr>
      <t xml:space="preserve">
</t>
    </r>
    <r>
      <rPr>
        <b/>
        <sz val="10"/>
        <rFont val="Arial"/>
        <family val="2"/>
      </rPr>
      <t>Tablas de Valoración Documental TVD</t>
    </r>
    <r>
      <rPr>
        <sz val="10"/>
        <rFont val="Arial"/>
        <family val="2"/>
      </rPr>
      <t xml:space="preserve">
El Ministerio de Justicia y del Derecho presuntamente incumple lo establecido en el acuerdo 02 de 2004, al no contar con TVD aprobadas y convalidadas por el AGN, para la organización del fondo documental acumulado del Ministerio de Justicia y del Derecho y de los fondos cerrados recibidos de las extintas entidades.
</t>
    </r>
  </si>
  <si>
    <r>
      <rPr>
        <b/>
        <sz val="10"/>
        <rFont val="Arial"/>
        <family val="2"/>
      </rPr>
      <t>Inventario Documental FUID</t>
    </r>
    <r>
      <rPr>
        <sz val="10"/>
        <rFont val="Arial"/>
        <family val="2"/>
      </rPr>
      <t xml:space="preserve">
El Ministerio de Justicia y del Derecho, no cuenta con inventarios documentales completos conforme las normas específicas para los archivos de gestión; en consecuencia, presuntamente se encuentra incumpliendo lo reglamentado en el artículo 16 de la Ley 594 de 2000 y el articulo 7 del acuerdo 042 de 2002.
</t>
    </r>
  </si>
  <si>
    <r>
      <rPr>
        <b/>
        <sz val="10"/>
        <rFont val="Arial"/>
        <family val="2"/>
      </rPr>
      <t>Organización de Archivos de Gestión</t>
    </r>
    <r>
      <rPr>
        <sz val="10"/>
        <rFont val="Arial"/>
        <family val="2"/>
      </rPr>
      <t xml:space="preserve">.
El Ministerio de Justicia y del Derecho presuntamente incumple lo establecido en el artículo 4 del Acuerdo No 042 de 2002 (Articulo 7 inventario documental, y parágrafo del artículo 12 del acuerdo 02 de 2014, diligenciamiento de hoja de control.
</t>
    </r>
  </si>
  <si>
    <r>
      <rPr>
        <b/>
        <sz val="10"/>
        <rFont val="Arial"/>
        <family val="2"/>
      </rPr>
      <t>Historias laborales.</t>
    </r>
    <r>
      <rPr>
        <sz val="10"/>
        <rFont val="Arial"/>
        <family val="2"/>
      </rPr>
      <t xml:space="preserve">
El Ministerio de Justicia y del Derecho frente a procesos de organización de Historias Laborales presuntamente incumple lo establecido en la circular No 04 de 2003, y parágrafo del artículo 12 del acuerdo 02 de 2014, toda vez que todos los expedientes no cuentan con el diligenciamiento técnico de hoja de control, no se realiza proceso de foliación y el formato FUID no se implementa.
</t>
    </r>
  </si>
  <si>
    <t xml:space="preserve"> 900457461-9.</t>
  </si>
  <si>
    <t>Realizar el proceso de convalidación de la TRD actualizada conforme el Decreto 1427 de 2017.</t>
  </si>
  <si>
    <t>Presentación de ajustes al AGN.</t>
  </si>
  <si>
    <t>T2</t>
  </si>
  <si>
    <t>Elaborar el diagnóstico integral de gestión documental.</t>
  </si>
  <si>
    <t>Actualizar el PGD empleando la metodologia establecida por el AGN. Decreto 1080 Anexo Técnico.</t>
  </si>
  <si>
    <t>Diagnóstico Integral de Gestión Documental.</t>
  </si>
  <si>
    <t>Politica de Gestión Documental Actualizada.</t>
  </si>
  <si>
    <t>Actualizar la Politica de Gestión Documental conforme al articulo 2.8.2.5.6. del Decreto 1080 de 2015.</t>
  </si>
  <si>
    <t>Implementar el PGD</t>
  </si>
  <si>
    <t>Plan de acción del Proceso ejecutado.</t>
  </si>
  <si>
    <t>Presentación TRD ante el Comité evaluador de documentos-</t>
  </si>
  <si>
    <t>T3</t>
  </si>
  <si>
    <t>Ralizar inscripción en el RUSD</t>
  </si>
  <si>
    <t>Certificado de inscripción en el RUSD.</t>
  </si>
  <si>
    <t>Programa de Gestión Documental vigencia 2019-2022 Aprobado por el CIGD.</t>
  </si>
  <si>
    <t>Certificado de convalidación TVD</t>
  </si>
  <si>
    <t xml:space="preserve">Presentar ajustes al AGN de las TVD  Fondo, Ministerio de Justicia y del Derecho, Fondo Seguridad de la Rama,  Fondo Rotatorio del Ministerio de Justicia, Fondo Para la Rehabilitación Penitenciaria y Carcelaria, Dirección Nacional de Estupefacientes </t>
  </si>
  <si>
    <t>Presentación de las TVD de los Fondos, Ministerio de Justicia y del Derecho, Fondo Seguridad de la Rama,  Fondo Rotatorio del Ministerio de Justicia, Fondo Para la Rehabilitación Penitenciaria y Carcelaria, Dirección Nacional de Estupefacientes ante el Comité evaluador de documentos</t>
  </si>
  <si>
    <t>Cinco (5) Certificados de inscripción en el RUSD.</t>
  </si>
  <si>
    <t>Certificado de Convalidación TRD.</t>
  </si>
  <si>
    <t>Acta Presentación de ajustes.</t>
  </si>
  <si>
    <t>Actualizar el procedimiento de transferencias documentales.</t>
  </si>
  <si>
    <t>Procedimiento actualizado.</t>
  </si>
  <si>
    <t>Implementar hoja de control a expedientes.</t>
  </si>
  <si>
    <t>Ordenación, foliación y rotulación de expedientes conforme la circular 04 de 2003.</t>
  </si>
  <si>
    <t>Realizar el proceso de convalidación ante el AGN  de las TVD  de la documentación perteneciente a los acervos;  Fondo, Ministerio de Justicia y del Derecho, Fondo Seguridad de la Rama,  Fondo Rotatorio del Ministerio de Justicia, Fondo Para la Rehabilitación Penitenciaria y Carcelaria, Dirección Nacional de Estupefacientes .</t>
  </si>
  <si>
    <t xml:space="preserve">Organizar los Archivos de Gestión de la entidad conforme las TRD y empleando el formato de hoja de control de expedientes en conocordancia con lo dispuesto en el articulo 12 del acuerdo 02 de 2014. </t>
  </si>
  <si>
    <t>Normalizar el flujo de archivo para la serie de historias laborales de acuerdo con lo establecido en la circular 04 de 2003 y articulo 12 del acuerdo 02 d e2014.</t>
  </si>
  <si>
    <t>FUID Archivos de Gestión.</t>
  </si>
  <si>
    <t>Historias Laborales con Hoja de control.</t>
  </si>
  <si>
    <t>Archivo de HL Organizado.</t>
  </si>
  <si>
    <t>Expedientes organizados con hoja de control.</t>
  </si>
  <si>
    <t>Actualizar e implementar el Sistema Integrado de Conservación SIC del Ministerio de Justicia y del Derecho conforme lo establecido en el acuerdo 06 de 2014.</t>
  </si>
  <si>
    <t>Implementar el componente Plan de Conservación Documental.</t>
  </si>
  <si>
    <t>Actualizar el SIC incluyendo el Plan de Preservación Digital a Largo Plazo.</t>
  </si>
  <si>
    <t>Sistema Integrado de Conservación</t>
  </si>
  <si>
    <t>Acta de entrega de la obra de adecuación.</t>
  </si>
  <si>
    <t>Acto administrativo de adopción del SIC.</t>
  </si>
  <si>
    <t>Adoptar el sistema integrado de conservación.</t>
  </si>
  <si>
    <t>Realizar adecuaciones a las zonas de archivo priorizadas de acuerdo con el Díagnóstico de Gestión Documental para dar alcance a  lo descrito en el acuerdo 08 de 2014.</t>
  </si>
  <si>
    <r>
      <rPr>
        <b/>
        <sz val="10"/>
        <rFont val="Arial"/>
        <family val="2"/>
      </rPr>
      <t>Sistema Integrado de Conservación – SIC</t>
    </r>
    <r>
      <rPr>
        <sz val="10"/>
        <rFont val="Arial"/>
        <family val="2"/>
      </rPr>
      <t xml:space="preserve">
El Ministerio de Justicia y del Derecho presuntamente incumple las disposiciones establecidas en el Acuerdo 06 de 2014 al no contar con un Sistema Integrado de Conservación debidamente elaborado y aprobado por el representante legal, el cual debe contener todos los planes y programas que garanticen controles sistemáticos y periódicos de las condiciones ambientales, de infraestructura, de seguridad de la información, saneamiento, entre otros, con el fin de prevenir los deterioros y las situaciones de riesgo que se puedan presentar.
</t>
    </r>
  </si>
  <si>
    <t>Implementar las TVD en archivo central.</t>
  </si>
  <si>
    <t>Archivo Central Organizado.</t>
  </si>
  <si>
    <t>T4</t>
  </si>
  <si>
    <t>Implementar las TRD conforme el Decreto 1427 de 2017.</t>
  </si>
  <si>
    <t>Transferencias Primarias.</t>
  </si>
  <si>
    <t>El cumplimiento de esta actividad se encuentra sujeto a los terminos de evaluación técnica definidos por el AGN en el acuerdo 04 de 2019. articulo 13.</t>
  </si>
  <si>
    <t>12/31/2022</t>
  </si>
  <si>
    <t>Implementar el Formato Unico de Inventario Documental en las Dependencias del MJD conforme lo establecido en el acuerdo 042 de 2002.</t>
  </si>
  <si>
    <t>Inventarios documentales de las dependencias.</t>
  </si>
  <si>
    <t xml:space="preserve">Actualizar e implementar el Programa de Gestión Documental - PGD en cumplimiento de la metodología establecida en el Anexo técnico Programa de Gestión Documental del Decreto 1080 de 2015 desde lo preceptuado en el Manual Implementación de un PGD. </t>
  </si>
  <si>
    <t>Procedimiento creado.</t>
  </si>
  <si>
    <t>Creación e implementación de un procedimiento de organización de archivos de gestión que incluya la adopción del FUID desde la etapa de creación de expedientes como metodo de control documental.</t>
  </si>
  <si>
    <t>Diligenciar el Formato Unico de Inventario Documental FUID en las dependencias.</t>
  </si>
  <si>
    <t>Grupo de Gestión Documental</t>
  </si>
  <si>
    <t>Inventarios Documentaldes de las Dependencias.</t>
  </si>
  <si>
    <t>Inventario de Historias Laborales.</t>
  </si>
  <si>
    <t>Realizar seguimiento sobre la implementación del Formato Único de Inventario Documental FUID en archivos de Gestión.</t>
  </si>
  <si>
    <t>Documento de diagnóstico.</t>
  </si>
  <si>
    <t>Naslly Raquel Ramos Camacho- Secretaria General</t>
  </si>
  <si>
    <t>Hojas de control aplicadas en las dependencias</t>
  </si>
  <si>
    <t>Se inicio con la implementación para las siguientes dependencias.                                                                       1. Grupo de Gestión Humana
2. Grupo de Actuaciones Administrativas perteneciente a la dirección juridica.
2. Grupo de Extinción de Dominioperteneciente a la dirección juridica
2. Grupo de Defensa Jurídica perteneciente a la dirección juridica.
3. Subdirección de Fiscalización y Control de Sustancias Químicas y Estupefacientes ( Cannabis )</t>
  </si>
  <si>
    <t xml:space="preserve">Mediante MJD-OFI19-0024789-GGD-4006 se remitió las Tablas de Retención Documental actualizadas con los ajustes solicitados para convalidación. </t>
  </si>
  <si>
    <t xml:space="preserve"> MJD-OFI19-0024789-GGD-4006</t>
  </si>
  <si>
    <t>Documento  politica de gestión documental.</t>
  </si>
  <si>
    <t>Documento  programa de gestión documental.</t>
  </si>
  <si>
    <t>Mediante MJD-OFI19-0034657 se remitió las Tablas de Valoración Documental con los ajustes solicitados para convalidación.</t>
  </si>
  <si>
    <t>Memorando radicado con los arhivos enviados</t>
  </si>
  <si>
    <t xml:space="preserve">
El procedimiento fue aprobado, socializado y publicado el día 25 de octubre de 2019.
</t>
  </si>
  <si>
    <t xml:space="preserve">Procedimiento de transferencias  documentales y correo de Socialización. </t>
  </si>
  <si>
    <t xml:space="preserve">Se cuenta con un avance equivalente a  44cajas de la Serie Historias Laborales (cerradas y abiertas) MJD, las cuales corresponden a (10.25 mL) cajas de formato X200.  </t>
  </si>
  <si>
    <t xml:space="preserve">
Se realizó seguimiento a 30 dependencias a la fecha, de las cuales 23 realizaron implementación del Formato Único de Inventario Documental FUID, 3 que informaron que no presentan archivo para aplicación de TRD, 4 dependencias que se encuentran en con apoyo de GGD en la aplicación TRD y alistamiento de transferencia y las restantes se encuentran programadas para el mes de diciembre.
</t>
  </si>
  <si>
    <t xml:space="preserve">Actas de asistencias tecnicas y memorandos </t>
  </si>
  <si>
    <t>Se actualiza el documento conforme lo dispuesto en el Decreto 1080 de 2015, se envía solicitud a la OAP para presentación ante el comité de MIPG para la sesión programa en el mes de diciembre.</t>
  </si>
  <si>
    <t>Se realizó actualización de carácterización de proceso y formatos conexos-</t>
  </si>
  <si>
    <t>Se realizó implementación para las siguientes dependencias.                                                                       1. Grupo de Gestión Humana
2. Grupo de Actuaciones Administrativas perteneciente a la dirección juridica.
3. Grupo de Extinción de Dominioperteneciente a la dirección juridica
4. Grupo de Defensa Jurídica perteneciente a la dirección juridica.
5. Subdirección de Fiscalización y Control de Sustancias Químicas y Estupefacientes ( Cannabis )</t>
  </si>
  <si>
    <r>
      <t>Se cuenta con inventarios documentales implementados en 23</t>
    </r>
    <r>
      <rPr>
        <sz val="10"/>
        <color rgb="FFFF0000"/>
        <rFont val="Arial"/>
        <family val="2"/>
      </rPr>
      <t xml:space="preserve"> </t>
    </r>
    <r>
      <rPr>
        <sz val="10"/>
        <rFont val="Arial"/>
        <family val="2"/>
      </rPr>
      <t>archivos de gestión sobre 33 que pueden transferir.</t>
    </r>
  </si>
  <si>
    <t>Informe de seguimiento No.1, septiembre 2019</t>
  </si>
  <si>
    <t>100%. La tarea programada se encuentra ejecutada.  1. Se observa oficio MJD-FI19-0024789-GGD-4006 del 26 de agosto de 2019  por el que se remiten al AGN las TRD; sin embargo  la fecha de remisión de las tablas al AGN se efectúo posterior a la fecha pactada. 2. Se valora acta de reunión del 23 de mayo de 2019 entre funcionarios del MJD y del AGN, con asunto resolución de dudas, con fecha anterior al inicio de la actividad, que sirve de sustento para el trabajo.</t>
  </si>
  <si>
    <t>Informe de seguimiento No.2, diciembre de 2019</t>
  </si>
  <si>
    <t>Tarea por ejecutarse. No ha iniciado.</t>
  </si>
  <si>
    <t>Realizar inscripción en el RUSD</t>
  </si>
  <si>
    <t>Se elabora el documento.</t>
  </si>
  <si>
    <t>100%. La tarea programada se encuentra ejecutada. 1.  documento denominado "Diagnóstico G.D", de fecha junio de 2019, su objeto es determinar el estado actual de implementación de los procesos archivísticos y de conservación documental, así como la infraestructura y tecnología empleadas para la salvaguarda de información.  El documento esta evaluando las condiciones internas y externas relacionadas con la gestión documental del MJD.</t>
  </si>
  <si>
    <t>Tarea por ejecutar. No ha iniciado</t>
  </si>
  <si>
    <t>Tarea por ejecutar. No ha iniciado.</t>
  </si>
  <si>
    <t xml:space="preserve">90%.  Tarea en ejecución. Se evalúa documento de fecha septiembre de 2019,  política de gestión documental. El GGC del MJD ya formuló la actualización de la política de gestión de documentos, con los componentes descritos en el artículo 2.8.2.5.6 del Decreto 1080 de 2015. La política será presentada ante el próximo comité institucional de gestión y desempeño CIGD, debe ser adoptada por resolución y publicada en la página WEB de la entidad. Se presenta un retraso respecto a la fecha programada inicialmente; 
la tarea no se considera realizada al 100%
</t>
  </si>
  <si>
    <t>90%. Tarea en ejecución; se evalúa documento "Programa de Gestión Documental PGD", que actualiza el Programa de Gestión Documental, como parte del  Plan Estratégico Institucional y del Plan de Acción del MJD. El  PGD debe ser presentado en el próximo Comité Institucional de Gestión y Desempeño CIGD, aprobado por dicho órgano, adoptado por el MJD a través de resolución, publicado en la página WEB del MJD y puesto en ejecución. Se presenta retraso respecto a la fecha programada inicialmente, que tenía como fin de esa tarea el 31 de octubre de 2019. Se valida el 90% de avance por no estar aún aprobado por el CIGD, adoptado por resolución y publicado en la página WEB del MJD.</t>
  </si>
  <si>
    <t xml:space="preserve">100%. Tarea realizada. Se evidencia con los documentos soporte, que ya se actualizó el procedimiento de código P-GD-08, gestión de transferencias documentales; que fue aprobado por la oficina asesora de planeación del MJD y hace  partedes desde el 25 de octubre de 2019, del Sistema Integrado de Gestión SIG, del MJD, </t>
  </si>
  <si>
    <t>0%. Tarea en ejecución. El producto final es dependiente del concepto de las instancias competentes en el AGN, que  tendrán un plazo máximo de hasta noventa (90) días hábiles, para evaluar y emitir concepto técnico sobre las Tablas de Valoración Documental TVD, que le fueron presentadas para convalidación.</t>
  </si>
  <si>
    <t>15%. Tarea en ejecución. Se observa que se cuenta con el formato de Código: F-GD-G01-010, hoja de control de expedientes para cinco dependencias productoras, a saber: 1. Grupo de Gestión Humana de la Secretaría General, 2. Grupo de actuaciones administrativas de la Direción Jurídica, 3. Grupo de Defensa Jurídica de la Dirección Jurídica, 4. Grupo de Extinción de Dominio de la Dirección Jurídica, 5. Subdirección de Control y Fiscalización de Sustancia Químicas y Estupefacientes de la Dirección de Política de Drogas y actividades relacionadas.</t>
  </si>
  <si>
    <t>88%. Tarea en ejecución. Se verifica que ya  se realizó la implementación del FUID para 23 archivos de gestión, como también que a 8 dependencias se les ha dado asesoría para la implementación del FUID.</t>
  </si>
  <si>
    <t>15%. Tarea en ejecución. Se evidencia que se está implementano la hoja de control de código  F-GD-G01-010 en las historias laborales, iniciando con cinco dependencias:  1. Grupo de Gestión Humana de la Secretaría General, 2. Grupo de actuaciones administrativas de la Direción Jurídica, 3. Grupo de Defensa Jurídica de la Dirección Jurídica, 4. Grupo de Extinción de Dominio de la Dirección Jurídica, 5. Subdirección de Control y Fiscalización de Sustancia Químicas y Estupefacientes de la Dirección de Política de Drogas y actividades relacionadas.</t>
  </si>
  <si>
    <t>0%. Tarea en ejecución. Se evidencia que ya se presentaron las TRD al AGN para surtir la evaluación técnica. Por oficio Ref. 1-2019-11448-8039/2019/SGC-540 del 15 de octubre de 2019, el AGN informa al MJD de la reanudación del proceso de evaluación y convalidación de Tablas de Retención Documental-TRD, que según el artículo 13 del acuerdo No.004 de 2019, las instancias competentes tendrán un plazo máximo de hasta noventa (90) días hábiles, para evaluar y emitir concepto técnico sobre las Tablas de Retención Documental – TRD y las Tablas de Valoración Documental TVD que le sean presentadas para convalidación. Este término inicia desde el día siguiente a la radicación de la solicitud de convalidación de tales instrumentos archivísticos.</t>
  </si>
  <si>
    <t>0%. Tarea por ejecutarse, pendiente de la aprobación del Comité Institucional de Gestión y Desempeño y adopción del PGD por parte del MJD</t>
  </si>
  <si>
    <t>10%. Tarea en ejecución. Se evidencia que ya se realizó la actualización de la caracterización del proceso de Gestión Documental de código C-GD, documento que consta en el SIG del MJD</t>
  </si>
  <si>
    <t>70%. Se evidencia que  ya se realizó el FUID para 23 archivos de gestión de las 33 dependencias que tienen documentos para transferir.</t>
  </si>
  <si>
    <t>100%. Se evidencia que por oficio MJD-OFI19-0034657-GGD-4006 del 15/11/2019, fueron remitidos al AGN los ajustes a las Tablas de Valoración Documental TVD para los siguientes fondos:Seguridad de la Rama Judicial y del Ministerio Público, Rotatorio del Minsiterio de Justicia, Fundación para la Rehabiitación Carcelaria, Ministerio de Justicia y del Derecho y  Dirección Nacional de Estupefacientes DNE.</t>
  </si>
  <si>
    <t>40%. Tarea en ejecución. Se evidencia,  que se están ordenando, foliando, y rotulando los expedientes de Historias laborales, conforme a la circular 04 de 2003 del AGN.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</si>
</sst>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sz val="10"/>
      <color rgb="FFFF0000"/>
      <name val="Arial"/>
      <family val="2"/>
    </font>
    <font>
      <sz val="11"/>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82">
    <xf numFmtId="0" fontId="0" fillId="0" borderId="0" xfId="0"/>
    <xf numFmtId="14" fontId="6" fillId="0" borderId="4" xfId="0" applyNumberFormat="1" applyFont="1" applyFill="1" applyBorder="1" applyAlignment="1">
      <alignment horizontal="justify" vertical="top" wrapText="1"/>
    </xf>
    <xf numFmtId="14" fontId="6" fillId="3" borderId="4" xfId="0" applyNumberFormat="1" applyFont="1" applyFill="1" applyBorder="1" applyAlignment="1">
      <alignment horizontal="justify" vertical="top" wrapText="1"/>
    </xf>
    <xf numFmtId="0" fontId="6" fillId="3" borderId="4" xfId="0" applyFont="1" applyFill="1" applyBorder="1" applyAlignment="1">
      <alignment horizontal="justify" vertical="top" wrapText="1"/>
    </xf>
    <xf numFmtId="0" fontId="4"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14" fontId="6" fillId="0" borderId="8" xfId="0" applyNumberFormat="1" applyFont="1" applyFill="1" applyBorder="1" applyAlignment="1">
      <alignment horizontal="justify" vertical="top" wrapText="1"/>
    </xf>
    <xf numFmtId="14" fontId="6" fillId="3" borderId="8" xfId="0" applyNumberFormat="1" applyFont="1" applyFill="1" applyBorder="1" applyAlignment="1">
      <alignment horizontal="justify" vertical="top"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6" xfId="0" applyFont="1" applyBorder="1" applyAlignment="1">
      <alignment horizontal="center" vertical="center"/>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0" fontId="6" fillId="0" borderId="22" xfId="0" applyFont="1" applyFill="1" applyBorder="1" applyAlignment="1">
      <alignment horizontal="center" vertical="center" wrapText="1"/>
    </xf>
    <xf numFmtId="0" fontId="6" fillId="0" borderId="8" xfId="0" applyFont="1" applyFill="1" applyBorder="1" applyAlignment="1">
      <alignment horizontal="justify" vertical="top" wrapText="1"/>
    </xf>
    <xf numFmtId="0" fontId="5" fillId="2" borderId="8" xfId="0" applyFont="1" applyFill="1" applyBorder="1" applyAlignment="1">
      <alignment horizontal="center" vertical="center" textRotation="89" wrapText="1"/>
    </xf>
    <xf numFmtId="10" fontId="6" fillId="3" borderId="8"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5" fillId="2" borderId="8" xfId="0" applyFont="1" applyFill="1" applyBorder="1" applyAlignment="1">
      <alignment horizontal="center" vertical="center" textRotation="89" wrapText="1"/>
    </xf>
    <xf numFmtId="0" fontId="6" fillId="0" borderId="8" xfId="0" applyFont="1" applyFill="1" applyBorder="1" applyAlignment="1">
      <alignment horizontal="justify" vertical="center" wrapText="1"/>
    </xf>
    <xf numFmtId="14" fontId="6" fillId="0" borderId="8" xfId="0" applyNumberFormat="1" applyFont="1" applyFill="1" applyBorder="1" applyAlignment="1">
      <alignment horizontal="justify" vertical="center" wrapText="1"/>
    </xf>
    <xf numFmtId="1" fontId="6" fillId="3" borderId="8"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3" borderId="8"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10" fontId="6" fillId="3" borderId="8" xfId="0" applyNumberFormat="1" applyFont="1" applyFill="1" applyBorder="1" applyAlignment="1">
      <alignment horizontal="center" vertical="center" wrapText="1"/>
    </xf>
    <xf numFmtId="0" fontId="8" fillId="3" borderId="8" xfId="0" applyFont="1" applyFill="1" applyBorder="1" applyAlignment="1">
      <alignment horizontal="justify" vertical="top" wrapText="1"/>
    </xf>
    <xf numFmtId="0" fontId="8" fillId="3" borderId="23" xfId="0" applyFont="1" applyFill="1" applyBorder="1" applyAlignment="1">
      <alignment horizontal="justify" vertical="top" wrapText="1"/>
    </xf>
    <xf numFmtId="0" fontId="8" fillId="3" borderId="20" xfId="0" applyFont="1" applyFill="1" applyBorder="1" applyAlignment="1">
      <alignment horizontal="justify" vertical="top" wrapText="1"/>
    </xf>
    <xf numFmtId="0" fontId="8" fillId="3" borderId="22" xfId="0" applyFont="1" applyFill="1" applyBorder="1" applyAlignment="1">
      <alignment horizontal="justify" vertical="top" wrapText="1"/>
    </xf>
    <xf numFmtId="0" fontId="8" fillId="3" borderId="4" xfId="0" applyFont="1" applyFill="1" applyBorder="1" applyAlignment="1">
      <alignment horizontal="justify" vertical="top" wrapText="1"/>
    </xf>
    <xf numFmtId="0" fontId="8" fillId="3" borderId="24" xfId="0" applyFont="1" applyFill="1" applyBorder="1" applyAlignment="1">
      <alignment horizontal="justify" vertical="top" wrapText="1"/>
    </xf>
    <xf numFmtId="0" fontId="8" fillId="3" borderId="18" xfId="0" applyFont="1" applyFill="1" applyBorder="1" applyAlignment="1">
      <alignment horizontal="justify" vertical="top" wrapText="1"/>
    </xf>
    <xf numFmtId="0" fontId="8" fillId="3" borderId="13" xfId="0" applyFont="1" applyFill="1" applyBorder="1" applyAlignment="1">
      <alignment horizontal="justify" vertical="top" wrapText="1"/>
    </xf>
    <xf numFmtId="0" fontId="6" fillId="0" borderId="8" xfId="0" applyFont="1" applyFill="1" applyBorder="1" applyAlignment="1">
      <alignment horizontal="justify" vertical="center" wrapText="1"/>
    </xf>
    <xf numFmtId="0" fontId="8" fillId="0" borderId="4" xfId="0" applyFont="1" applyFill="1" applyBorder="1" applyAlignment="1">
      <alignment horizontal="justify" vertical="top" wrapText="1"/>
    </xf>
    <xf numFmtId="0" fontId="0" fillId="0" borderId="4" xfId="0" applyBorder="1"/>
    <xf numFmtId="0" fontId="16" fillId="0" borderId="4" xfId="0" applyFont="1" applyBorder="1" applyAlignment="1">
      <alignment horizontal="justify" vertical="center"/>
    </xf>
    <xf numFmtId="10" fontId="6" fillId="0" borderId="8" xfId="0" applyNumberFormat="1" applyFont="1" applyFill="1" applyBorder="1" applyAlignment="1">
      <alignment horizontal="center" vertical="center" wrapText="1"/>
    </xf>
    <xf numFmtId="0" fontId="8" fillId="0" borderId="4" xfId="0" applyFont="1" applyFill="1" applyBorder="1" applyAlignment="1">
      <alignment horizontal="justify" vertical="top" wrapText="1"/>
    </xf>
    <xf numFmtId="0" fontId="8" fillId="0" borderId="24" xfId="0" applyFont="1" applyFill="1" applyBorder="1" applyAlignment="1">
      <alignment horizontal="left" vertical="top" wrapText="1"/>
    </xf>
    <xf numFmtId="0" fontId="8" fillId="0" borderId="4" xfId="0" applyFont="1" applyFill="1" applyBorder="1" applyAlignment="1">
      <alignment horizontal="justify" vertical="center" wrapText="1"/>
    </xf>
    <xf numFmtId="10" fontId="6" fillId="0" borderId="8"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8" fillId="0" borderId="8" xfId="0" applyFont="1" applyFill="1" applyBorder="1" applyAlignment="1">
      <alignment horizontal="justify" vertical="center" wrapText="1"/>
    </xf>
    <xf numFmtId="14" fontId="8" fillId="0" borderId="8"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0" fontId="8" fillId="3" borderId="8" xfId="0" applyFont="1" applyFill="1" applyBorder="1" applyAlignment="1">
      <alignment horizontal="justify" vertical="center" wrapText="1"/>
    </xf>
    <xf numFmtId="1" fontId="6" fillId="0" borderId="8"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14" fontId="4" fillId="0" borderId="4" xfId="0" applyNumberFormat="1" applyFont="1" applyFill="1" applyBorder="1" applyAlignment="1">
      <alignment horizontal="justify" vertical="center" wrapText="1"/>
    </xf>
    <xf numFmtId="0" fontId="8" fillId="0" borderId="4" xfId="0" applyFont="1" applyBorder="1" applyAlignment="1">
      <alignment vertical="top"/>
    </xf>
    <xf numFmtId="0" fontId="8" fillId="3" borderId="24" xfId="0" applyFont="1" applyFill="1" applyBorder="1" applyAlignment="1">
      <alignment horizontal="left" vertical="top" wrapText="1"/>
    </xf>
    <xf numFmtId="0" fontId="6" fillId="0" borderId="8" xfId="0" applyFont="1" applyFill="1" applyBorder="1" applyAlignment="1">
      <alignment vertical="center" wrapText="1"/>
    </xf>
    <xf numFmtId="0" fontId="8" fillId="0" borderId="4" xfId="0" applyFont="1" applyFill="1" applyBorder="1" applyAlignment="1">
      <alignment vertical="center" wrapText="1"/>
    </xf>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10" fontId="6" fillId="3" borderId="39" xfId="0" applyNumberFormat="1" applyFont="1" applyFill="1" applyBorder="1" applyAlignment="1">
      <alignment horizontal="center" vertical="center" wrapText="1"/>
    </xf>
    <xf numFmtId="10" fontId="6" fillId="3" borderId="36"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5" fillId="0" borderId="4"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2" fillId="0" borderId="1" xfId="0" applyFont="1" applyBorder="1" applyAlignment="1">
      <alignment horizontal="center" vertical="center"/>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6"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8"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8" fillId="0" borderId="4" xfId="0" applyFont="1" applyFill="1" applyBorder="1" applyAlignment="1">
      <alignment horizontal="justify" vertical="center" wrapText="1"/>
    </xf>
    <xf numFmtId="0" fontId="6" fillId="0" borderId="4" xfId="0" applyFont="1" applyFill="1" applyBorder="1" applyAlignment="1">
      <alignment horizontal="justify" vertical="top" wrapText="1"/>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6" fillId="3" borderId="8"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2" xfId="0" applyFont="1" applyFill="1" applyBorder="1" applyAlignment="1">
      <alignment horizontal="justify" vertical="center" wrapText="1"/>
    </xf>
    <xf numFmtId="0" fontId="6" fillId="0" borderId="36" xfId="0" applyFont="1" applyFill="1" applyBorder="1" applyAlignment="1">
      <alignment horizontal="justify" vertical="center" wrapText="1"/>
    </xf>
    <xf numFmtId="10" fontId="6" fillId="0" borderId="32" xfId="0" applyNumberFormat="1" applyFont="1" applyFill="1" applyBorder="1" applyAlignment="1">
      <alignment horizontal="center" vertical="center" wrapText="1"/>
    </xf>
    <xf numFmtId="10" fontId="6" fillId="0" borderId="36"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2" borderId="32" xfId="0" applyFont="1" applyFill="1" applyBorder="1" applyAlignment="1">
      <alignment horizontal="center" vertical="center" textRotation="89" wrapText="1"/>
    </xf>
    <xf numFmtId="0" fontId="5" fillId="2" borderId="36" xfId="0" applyFont="1" applyFill="1" applyBorder="1" applyAlignment="1">
      <alignment horizontal="center" vertical="center" textRotation="89" wrapText="1"/>
    </xf>
    <xf numFmtId="0" fontId="6" fillId="0" borderId="39" xfId="0" applyFont="1" applyFill="1" applyBorder="1" applyAlignment="1">
      <alignment horizontal="center" vertical="center" wrapText="1"/>
    </xf>
    <xf numFmtId="0" fontId="6" fillId="0" borderId="39" xfId="0" applyFont="1" applyFill="1" applyBorder="1" applyAlignment="1">
      <alignment horizontal="justify" vertical="center" wrapText="1"/>
    </xf>
    <xf numFmtId="0" fontId="5" fillId="2" borderId="39" xfId="0" applyFont="1" applyFill="1" applyBorder="1" applyAlignment="1">
      <alignment horizontal="center" vertical="center" textRotation="89" wrapText="1"/>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28" xfId="0" applyFont="1" applyFill="1" applyBorder="1"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T50"/>
  <sheetViews>
    <sheetView showGridLines="0" tabSelected="1" topLeftCell="F7" zoomScale="80" zoomScaleNormal="80" zoomScalePageLayoutView="55" workbookViewId="0">
      <selection activeCell="P30" sqref="P30"/>
    </sheetView>
  </sheetViews>
  <sheetFormatPr baseColWidth="10" defaultRowHeight="15" x14ac:dyDescent="0.25"/>
  <cols>
    <col min="2" max="2" width="40.42578125" customWidth="1"/>
    <col min="3" max="3" width="11.85546875" customWidth="1"/>
    <col min="4" max="4" width="41.5703125" customWidth="1"/>
    <col min="6" max="6" width="34.5703125" customWidth="1"/>
    <col min="8" max="8" width="15.85546875" customWidth="1"/>
    <col min="9" max="9" width="11.42578125" style="37"/>
    <col min="10" max="10" width="13.85546875" style="37" customWidth="1"/>
    <col min="11" max="12" width="14" customWidth="1"/>
    <col min="13" max="13" width="27.28515625" customWidth="1"/>
    <col min="14" max="14" width="17.28515625" customWidth="1"/>
    <col min="15" max="15" width="15.85546875" customWidth="1"/>
    <col min="16" max="16" width="38.28515625" customWidth="1"/>
    <col min="17" max="17" width="15.7109375" customWidth="1"/>
    <col min="19" max="19" width="14.7109375" customWidth="1"/>
    <col min="20" max="20" width="20.140625" customWidth="1"/>
  </cols>
  <sheetData>
    <row r="3" spans="1:20" x14ac:dyDescent="0.25">
      <c r="A3" s="104" t="s">
        <v>0</v>
      </c>
      <c r="B3" s="104"/>
      <c r="C3" s="105" t="s">
        <v>86</v>
      </c>
      <c r="D3" s="106"/>
      <c r="E3" s="106"/>
      <c r="F3" s="106"/>
      <c r="G3" s="106"/>
      <c r="H3" s="106"/>
      <c r="I3" s="107"/>
      <c r="J3" s="35" t="s">
        <v>1</v>
      </c>
      <c r="K3" s="108" t="s">
        <v>95</v>
      </c>
      <c r="L3" s="109"/>
      <c r="M3" s="109"/>
      <c r="N3" s="109"/>
      <c r="O3" s="109"/>
      <c r="P3" s="109"/>
      <c r="Q3" s="109"/>
      <c r="R3" s="109"/>
      <c r="S3" s="109"/>
      <c r="T3" s="110"/>
    </row>
    <row r="4" spans="1:20" x14ac:dyDescent="0.25">
      <c r="A4" s="104" t="s">
        <v>2</v>
      </c>
      <c r="B4" s="104"/>
      <c r="C4" s="105" t="s">
        <v>155</v>
      </c>
      <c r="D4" s="106"/>
      <c r="E4" s="106"/>
      <c r="F4" s="106"/>
      <c r="G4" s="106"/>
      <c r="H4" s="106"/>
      <c r="I4" s="107"/>
      <c r="J4" s="111" t="s">
        <v>3</v>
      </c>
      <c r="K4" s="112"/>
      <c r="L4" s="113">
        <v>43615</v>
      </c>
      <c r="M4" s="114"/>
      <c r="N4" s="114"/>
      <c r="O4" s="114"/>
      <c r="P4" s="114"/>
      <c r="Q4" s="114"/>
      <c r="R4" s="114"/>
      <c r="S4" s="114"/>
      <c r="T4" s="115"/>
    </row>
    <row r="5" spans="1:20" x14ac:dyDescent="0.25">
      <c r="A5" s="104" t="s">
        <v>4</v>
      </c>
      <c r="B5" s="104"/>
      <c r="C5" s="116" t="s">
        <v>87</v>
      </c>
      <c r="D5" s="117"/>
      <c r="E5" s="117"/>
      <c r="F5" s="117"/>
      <c r="G5" s="117"/>
      <c r="H5" s="117"/>
      <c r="I5" s="118"/>
      <c r="J5" s="119" t="s">
        <v>5</v>
      </c>
      <c r="K5" s="120"/>
      <c r="L5" s="121" t="s">
        <v>143</v>
      </c>
      <c r="M5" s="114"/>
      <c r="N5" s="114"/>
      <c r="O5" s="114"/>
      <c r="P5" s="114"/>
      <c r="Q5" s="114"/>
      <c r="R5" s="114"/>
      <c r="S5" s="114"/>
      <c r="T5" s="115"/>
    </row>
    <row r="6" spans="1:20" x14ac:dyDescent="0.25">
      <c r="A6" s="104" t="s">
        <v>6</v>
      </c>
      <c r="B6" s="104"/>
      <c r="C6" s="105" t="s">
        <v>88</v>
      </c>
      <c r="D6" s="106"/>
      <c r="E6" s="106"/>
      <c r="F6" s="106"/>
      <c r="G6" s="106"/>
      <c r="H6" s="106"/>
      <c r="I6" s="106"/>
      <c r="J6" s="31"/>
      <c r="K6" s="24"/>
      <c r="L6" s="25"/>
      <c r="M6" s="25"/>
      <c r="N6" s="25"/>
      <c r="O6" s="25"/>
      <c r="P6" s="25"/>
      <c r="Q6" s="25"/>
      <c r="R6" s="25"/>
      <c r="S6" s="25"/>
      <c r="T6" s="26"/>
    </row>
    <row r="7" spans="1:20" ht="26.25" customHeight="1" thickBot="1" x14ac:dyDescent="0.3">
      <c r="A7" s="103" t="s">
        <v>41</v>
      </c>
      <c r="B7" s="103"/>
      <c r="C7" s="100"/>
      <c r="D7" s="101"/>
      <c r="E7" s="101"/>
      <c r="F7" s="101"/>
      <c r="G7" s="101"/>
      <c r="H7" s="101"/>
      <c r="I7" s="101"/>
      <c r="J7" s="101"/>
      <c r="K7" s="101"/>
      <c r="L7" s="101"/>
      <c r="M7" s="101"/>
      <c r="N7" s="101"/>
      <c r="O7" s="101"/>
      <c r="P7" s="101"/>
      <c r="Q7" s="101"/>
      <c r="R7" s="101"/>
      <c r="S7" s="101"/>
      <c r="T7" s="102"/>
    </row>
    <row r="8" spans="1:20" ht="15.75" x14ac:dyDescent="0.25">
      <c r="A8" s="125" t="s">
        <v>39</v>
      </c>
      <c r="B8" s="126"/>
      <c r="C8" s="127"/>
      <c r="D8" s="127"/>
      <c r="E8" s="127"/>
      <c r="F8" s="127"/>
      <c r="G8" s="127"/>
      <c r="H8" s="127"/>
      <c r="I8" s="127"/>
      <c r="J8" s="127"/>
      <c r="K8" s="127"/>
      <c r="L8" s="127"/>
      <c r="M8" s="127"/>
      <c r="N8" s="127"/>
      <c r="O8" s="128"/>
      <c r="P8" s="131" t="s">
        <v>38</v>
      </c>
      <c r="Q8" s="132"/>
      <c r="R8" s="122" t="s">
        <v>37</v>
      </c>
      <c r="S8" s="123"/>
      <c r="T8" s="124"/>
    </row>
    <row r="9" spans="1:20" ht="28.5" customHeight="1" x14ac:dyDescent="0.25">
      <c r="A9" s="137" t="s">
        <v>7</v>
      </c>
      <c r="B9" s="135" t="s">
        <v>8</v>
      </c>
      <c r="C9" s="135" t="s">
        <v>43</v>
      </c>
      <c r="D9" s="135" t="s">
        <v>9</v>
      </c>
      <c r="E9" s="135" t="s">
        <v>58</v>
      </c>
      <c r="F9" s="135" t="s">
        <v>10</v>
      </c>
      <c r="G9" s="135" t="s">
        <v>11</v>
      </c>
      <c r="H9" s="135"/>
      <c r="I9" s="135" t="s">
        <v>12</v>
      </c>
      <c r="J9" s="135" t="s">
        <v>13</v>
      </c>
      <c r="K9" s="157" t="s">
        <v>14</v>
      </c>
      <c r="L9" s="135" t="s">
        <v>15</v>
      </c>
      <c r="M9" s="135" t="s">
        <v>16</v>
      </c>
      <c r="N9" s="135" t="s">
        <v>17</v>
      </c>
      <c r="O9" s="143" t="s">
        <v>20</v>
      </c>
      <c r="P9" s="155" t="s">
        <v>36</v>
      </c>
      <c r="Q9" s="133" t="s">
        <v>42</v>
      </c>
      <c r="R9" s="139" t="s">
        <v>18</v>
      </c>
      <c r="S9" s="141" t="s">
        <v>19</v>
      </c>
      <c r="T9" s="129" t="s">
        <v>40</v>
      </c>
    </row>
    <row r="10" spans="1:20" ht="22.5" customHeight="1" thickBot="1" x14ac:dyDescent="0.3">
      <c r="A10" s="138"/>
      <c r="B10" s="136"/>
      <c r="C10" s="136"/>
      <c r="D10" s="136"/>
      <c r="E10" s="136"/>
      <c r="F10" s="136"/>
      <c r="G10" s="17" t="s">
        <v>21</v>
      </c>
      <c r="H10" s="17" t="s">
        <v>22</v>
      </c>
      <c r="I10" s="136"/>
      <c r="J10" s="136"/>
      <c r="K10" s="158"/>
      <c r="L10" s="136"/>
      <c r="M10" s="136"/>
      <c r="N10" s="136"/>
      <c r="O10" s="144"/>
      <c r="P10" s="156"/>
      <c r="Q10" s="134"/>
      <c r="R10" s="140"/>
      <c r="S10" s="142"/>
      <c r="T10" s="130"/>
    </row>
    <row r="11" spans="1:20" ht="161.25" customHeight="1" x14ac:dyDescent="0.25">
      <c r="A11" s="163">
        <v>1</v>
      </c>
      <c r="B11" s="164" t="s">
        <v>89</v>
      </c>
      <c r="C11" s="172" t="s">
        <v>47</v>
      </c>
      <c r="D11" s="169" t="s">
        <v>96</v>
      </c>
      <c r="E11" s="29" t="s">
        <v>59</v>
      </c>
      <c r="F11" s="86" t="s">
        <v>97</v>
      </c>
      <c r="G11" s="85">
        <v>43646</v>
      </c>
      <c r="H11" s="85">
        <v>43677</v>
      </c>
      <c r="I11" s="58">
        <f>(H11-G11)/7</f>
        <v>4.4285714285714288</v>
      </c>
      <c r="J11" s="41">
        <v>1</v>
      </c>
      <c r="K11" s="38" t="s">
        <v>116</v>
      </c>
      <c r="L11" s="166">
        <f>AVERAGE(J11:J14)</f>
        <v>0.25</v>
      </c>
      <c r="M11" s="15" t="s">
        <v>158</v>
      </c>
      <c r="N11" s="16" t="s">
        <v>150</v>
      </c>
      <c r="O11" s="21" t="s">
        <v>159</v>
      </c>
      <c r="P11" s="18" t="s">
        <v>174</v>
      </c>
      <c r="Q11" s="27" t="s">
        <v>173</v>
      </c>
      <c r="R11" s="20"/>
      <c r="S11" s="16"/>
      <c r="T11" s="21"/>
    </row>
    <row r="12" spans="1:20" ht="259.5" customHeight="1" x14ac:dyDescent="0.25">
      <c r="A12" s="162"/>
      <c r="B12" s="165"/>
      <c r="C12" s="173"/>
      <c r="D12" s="170"/>
      <c r="E12" s="29" t="s">
        <v>98</v>
      </c>
      <c r="F12" s="56" t="s">
        <v>106</v>
      </c>
      <c r="G12" s="59">
        <v>43738</v>
      </c>
      <c r="H12" s="60">
        <v>43921</v>
      </c>
      <c r="I12" s="58">
        <f>(H12-G12)/7</f>
        <v>26.142857142857142</v>
      </c>
      <c r="J12" s="41">
        <v>0</v>
      </c>
      <c r="K12" s="38" t="s">
        <v>115</v>
      </c>
      <c r="L12" s="167"/>
      <c r="M12" s="21" t="s">
        <v>142</v>
      </c>
      <c r="N12" s="16" t="s">
        <v>150</v>
      </c>
      <c r="O12" s="21"/>
      <c r="P12" s="18" t="s">
        <v>189</v>
      </c>
      <c r="Q12" s="27" t="s">
        <v>175</v>
      </c>
      <c r="R12" s="20"/>
      <c r="S12" s="16"/>
      <c r="T12" s="21"/>
    </row>
    <row r="13" spans="1:20" ht="128.25" customHeight="1" x14ac:dyDescent="0.25">
      <c r="A13" s="162"/>
      <c r="B13" s="165"/>
      <c r="C13" s="173"/>
      <c r="D13" s="170"/>
      <c r="E13" s="29" t="s">
        <v>107</v>
      </c>
      <c r="F13" s="56" t="s">
        <v>177</v>
      </c>
      <c r="G13" s="59">
        <v>43922</v>
      </c>
      <c r="H13" s="60">
        <v>43953</v>
      </c>
      <c r="I13" s="58">
        <f>(H13-G13)/7</f>
        <v>4.4285714285714288</v>
      </c>
      <c r="J13" s="41">
        <v>0</v>
      </c>
      <c r="K13" s="38" t="s">
        <v>109</v>
      </c>
      <c r="L13" s="167"/>
      <c r="M13" s="21" t="s">
        <v>142</v>
      </c>
      <c r="N13" s="16" t="s">
        <v>150</v>
      </c>
      <c r="O13" s="21"/>
      <c r="P13" s="18" t="s">
        <v>176</v>
      </c>
      <c r="Q13" s="27"/>
      <c r="R13" s="20"/>
      <c r="S13" s="16"/>
      <c r="T13" s="21"/>
    </row>
    <row r="14" spans="1:20" ht="128.25" customHeight="1" x14ac:dyDescent="0.25">
      <c r="A14" s="147"/>
      <c r="B14" s="149"/>
      <c r="C14" s="151"/>
      <c r="D14" s="171"/>
      <c r="E14" s="29" t="s">
        <v>139</v>
      </c>
      <c r="F14" s="56" t="s">
        <v>140</v>
      </c>
      <c r="G14" s="59">
        <v>43922</v>
      </c>
      <c r="H14" s="60">
        <v>44196</v>
      </c>
      <c r="I14" s="58">
        <f>(H14-G14)/7</f>
        <v>39.142857142857146</v>
      </c>
      <c r="J14" s="41">
        <v>0</v>
      </c>
      <c r="K14" s="38" t="s">
        <v>141</v>
      </c>
      <c r="L14" s="168"/>
      <c r="M14" s="15"/>
      <c r="N14" s="16" t="s">
        <v>150</v>
      </c>
      <c r="O14" s="21"/>
      <c r="P14" s="18" t="s">
        <v>176</v>
      </c>
      <c r="Q14" s="27"/>
      <c r="R14" s="20"/>
      <c r="S14" s="16"/>
      <c r="T14" s="21"/>
    </row>
    <row r="15" spans="1:20" ht="164.25" customHeight="1" x14ac:dyDescent="0.25">
      <c r="A15" s="147">
        <v>2</v>
      </c>
      <c r="B15" s="149" t="s">
        <v>90</v>
      </c>
      <c r="C15" s="151" t="s">
        <v>48</v>
      </c>
      <c r="D15" s="149" t="s">
        <v>146</v>
      </c>
      <c r="E15" s="29" t="s">
        <v>44</v>
      </c>
      <c r="F15" s="83" t="s">
        <v>99</v>
      </c>
      <c r="G15" s="84">
        <v>43617</v>
      </c>
      <c r="H15" s="85">
        <v>43646</v>
      </c>
      <c r="I15" s="58">
        <f t="shared" ref="I15:I38" si="0">(H15-G15)/7</f>
        <v>4.1428571428571432</v>
      </c>
      <c r="J15" s="41">
        <v>1</v>
      </c>
      <c r="K15" s="38" t="s">
        <v>101</v>
      </c>
      <c r="L15" s="94">
        <f>AVERAGE(J15:J18)</f>
        <v>0.75</v>
      </c>
      <c r="M15" s="90" t="s">
        <v>178</v>
      </c>
      <c r="N15" s="16" t="s">
        <v>150</v>
      </c>
      <c r="O15" s="21" t="s">
        <v>154</v>
      </c>
      <c r="P15" s="18" t="s">
        <v>179</v>
      </c>
      <c r="Q15" s="27" t="s">
        <v>173</v>
      </c>
      <c r="R15" s="20"/>
      <c r="S15" s="16"/>
      <c r="T15" s="21"/>
    </row>
    <row r="16" spans="1:20" ht="192" customHeight="1" x14ac:dyDescent="0.25">
      <c r="A16" s="147"/>
      <c r="B16" s="149"/>
      <c r="C16" s="151"/>
      <c r="D16" s="149"/>
      <c r="E16" s="30" t="s">
        <v>45</v>
      </c>
      <c r="F16" s="83" t="s">
        <v>103</v>
      </c>
      <c r="G16" s="84">
        <v>43647</v>
      </c>
      <c r="H16" s="60">
        <v>43738</v>
      </c>
      <c r="I16" s="58">
        <f t="shared" ref="I16" si="1">(H16-G16)/7</f>
        <v>13</v>
      </c>
      <c r="J16" s="40">
        <v>1</v>
      </c>
      <c r="K16" s="38" t="s">
        <v>102</v>
      </c>
      <c r="L16" s="94"/>
      <c r="M16" s="3" t="s">
        <v>169</v>
      </c>
      <c r="N16" s="16" t="s">
        <v>150</v>
      </c>
      <c r="O16" s="21" t="s">
        <v>160</v>
      </c>
      <c r="P16" s="18" t="s">
        <v>182</v>
      </c>
      <c r="Q16" s="27" t="s">
        <v>175</v>
      </c>
      <c r="R16" s="20"/>
      <c r="S16" s="16"/>
      <c r="T16" s="21"/>
    </row>
    <row r="17" spans="1:20" ht="239.25" customHeight="1" x14ac:dyDescent="0.25">
      <c r="A17" s="148"/>
      <c r="B17" s="150"/>
      <c r="C17" s="152"/>
      <c r="D17" s="153"/>
      <c r="E17" s="30" t="s">
        <v>46</v>
      </c>
      <c r="F17" s="83" t="s">
        <v>100</v>
      </c>
      <c r="G17" s="84">
        <v>43647</v>
      </c>
      <c r="H17" s="60">
        <v>43769</v>
      </c>
      <c r="I17" s="58">
        <f t="shared" si="0"/>
        <v>17.428571428571427</v>
      </c>
      <c r="J17" s="40">
        <v>1</v>
      </c>
      <c r="K17" s="38" t="s">
        <v>110</v>
      </c>
      <c r="L17" s="95"/>
      <c r="M17" s="3" t="s">
        <v>169</v>
      </c>
      <c r="N17" s="16" t="s">
        <v>150</v>
      </c>
      <c r="O17" s="21" t="s">
        <v>161</v>
      </c>
      <c r="P17" s="19" t="s">
        <v>183</v>
      </c>
      <c r="Q17" s="27" t="s">
        <v>175</v>
      </c>
      <c r="R17" s="22"/>
      <c r="S17" s="33"/>
      <c r="T17" s="21"/>
    </row>
    <row r="18" spans="1:20" ht="57" customHeight="1" x14ac:dyDescent="0.25">
      <c r="A18" s="148"/>
      <c r="B18" s="150"/>
      <c r="C18" s="152"/>
      <c r="D18" s="153"/>
      <c r="E18" s="30" t="s">
        <v>83</v>
      </c>
      <c r="F18" s="63" t="s">
        <v>104</v>
      </c>
      <c r="G18" s="61">
        <v>43770</v>
      </c>
      <c r="H18" s="62">
        <v>44926</v>
      </c>
      <c r="I18" s="58">
        <f t="shared" si="0"/>
        <v>165.14285714285714</v>
      </c>
      <c r="J18" s="40">
        <v>0</v>
      </c>
      <c r="K18" s="34" t="s">
        <v>105</v>
      </c>
      <c r="L18" s="95"/>
      <c r="M18" s="3"/>
      <c r="N18" s="16" t="s">
        <v>150</v>
      </c>
      <c r="O18" s="23"/>
      <c r="P18" s="18" t="s">
        <v>190</v>
      </c>
      <c r="Q18" s="27" t="s">
        <v>175</v>
      </c>
      <c r="R18" s="22"/>
      <c r="S18" s="33"/>
      <c r="T18" s="23"/>
    </row>
    <row r="19" spans="1:20" ht="133.5" customHeight="1" x14ac:dyDescent="0.25">
      <c r="A19" s="147">
        <v>3</v>
      </c>
      <c r="B19" s="149" t="s">
        <v>92</v>
      </c>
      <c r="C19" s="151" t="s">
        <v>49</v>
      </c>
      <c r="D19" s="159" t="s">
        <v>144</v>
      </c>
      <c r="E19" s="29" t="s">
        <v>44</v>
      </c>
      <c r="F19" s="63" t="s">
        <v>148</v>
      </c>
      <c r="G19" s="89">
        <v>43770</v>
      </c>
      <c r="H19" s="89">
        <v>43830</v>
      </c>
      <c r="I19" s="58">
        <f t="shared" si="0"/>
        <v>8.5714285714285712</v>
      </c>
      <c r="J19" s="64">
        <v>0.1</v>
      </c>
      <c r="K19" s="38" t="s">
        <v>147</v>
      </c>
      <c r="L19" s="94">
        <f>AVERAGE(J19:J20)</f>
        <v>0.39999999999999997</v>
      </c>
      <c r="M19" s="15" t="s">
        <v>170</v>
      </c>
      <c r="N19" s="16" t="s">
        <v>150</v>
      </c>
      <c r="O19" s="66"/>
      <c r="P19" s="67" t="s">
        <v>191</v>
      </c>
      <c r="Q19" s="27" t="s">
        <v>175</v>
      </c>
      <c r="R19" s="68"/>
      <c r="S19" s="65"/>
      <c r="T19" s="66"/>
    </row>
    <row r="20" spans="1:20" ht="94.5" customHeight="1" x14ac:dyDescent="0.25">
      <c r="A20" s="148"/>
      <c r="B20" s="150"/>
      <c r="C20" s="152"/>
      <c r="D20" s="160"/>
      <c r="E20" s="30" t="s">
        <v>46</v>
      </c>
      <c r="F20" s="63" t="s">
        <v>149</v>
      </c>
      <c r="G20" s="61">
        <v>43770</v>
      </c>
      <c r="H20" s="61">
        <v>44926</v>
      </c>
      <c r="I20" s="87">
        <f t="shared" si="0"/>
        <v>165.14285714285714</v>
      </c>
      <c r="J20" s="81">
        <v>0.7</v>
      </c>
      <c r="K20" s="88" t="s">
        <v>145</v>
      </c>
      <c r="L20" s="95"/>
      <c r="M20" s="3" t="s">
        <v>172</v>
      </c>
      <c r="N20" s="16" t="s">
        <v>150</v>
      </c>
      <c r="O20" s="23" t="s">
        <v>151</v>
      </c>
      <c r="P20" s="71" t="s">
        <v>192</v>
      </c>
      <c r="Q20" s="27" t="s">
        <v>175</v>
      </c>
      <c r="R20" s="72"/>
      <c r="S20" s="69"/>
      <c r="T20" s="70"/>
    </row>
    <row r="21" spans="1:20" ht="138.75" customHeight="1" x14ac:dyDescent="0.25">
      <c r="A21" s="161">
        <v>4</v>
      </c>
      <c r="B21" s="175" t="s">
        <v>91</v>
      </c>
      <c r="C21" s="151" t="s">
        <v>50</v>
      </c>
      <c r="D21" s="174" t="s">
        <v>121</v>
      </c>
      <c r="E21" s="29" t="s">
        <v>44</v>
      </c>
      <c r="F21" s="16" t="s">
        <v>112</v>
      </c>
      <c r="G21" s="84">
        <v>43647</v>
      </c>
      <c r="H21" s="60">
        <v>43738</v>
      </c>
      <c r="I21" s="58">
        <f t="shared" si="0"/>
        <v>13</v>
      </c>
      <c r="J21" s="77">
        <v>1</v>
      </c>
      <c r="K21" s="38" t="s">
        <v>116</v>
      </c>
      <c r="L21" s="98">
        <f>AVERAGE(J21:J24)</f>
        <v>0.25</v>
      </c>
      <c r="M21" s="21" t="s">
        <v>162</v>
      </c>
      <c r="N21" s="16" t="s">
        <v>150</v>
      </c>
      <c r="O21" s="21" t="s">
        <v>163</v>
      </c>
      <c r="P21" s="18" t="s">
        <v>193</v>
      </c>
      <c r="Q21" s="27" t="s">
        <v>175</v>
      </c>
      <c r="R21" s="20"/>
      <c r="S21" s="16"/>
      <c r="T21" s="75"/>
    </row>
    <row r="22" spans="1:20" ht="147.75" customHeight="1" x14ac:dyDescent="0.25">
      <c r="A22" s="162"/>
      <c r="B22" s="165"/>
      <c r="C22" s="152"/>
      <c r="D22" s="170"/>
      <c r="E22" s="30" t="s">
        <v>45</v>
      </c>
      <c r="F22" s="56" t="s">
        <v>113</v>
      </c>
      <c r="G22" s="59">
        <v>43738</v>
      </c>
      <c r="H22" s="60">
        <v>43921</v>
      </c>
      <c r="I22" s="58">
        <f t="shared" si="0"/>
        <v>26.142857142857142</v>
      </c>
      <c r="J22" s="41">
        <v>0</v>
      </c>
      <c r="K22" s="34" t="s">
        <v>111</v>
      </c>
      <c r="L22" s="99"/>
      <c r="M22" s="21" t="s">
        <v>142</v>
      </c>
      <c r="N22" s="16" t="s">
        <v>150</v>
      </c>
      <c r="O22" s="23"/>
      <c r="P22" s="18" t="s">
        <v>185</v>
      </c>
      <c r="Q22" s="27" t="s">
        <v>175</v>
      </c>
      <c r="R22" s="22"/>
      <c r="S22" s="33"/>
      <c r="T22" s="75"/>
    </row>
    <row r="23" spans="1:20" ht="113.25" customHeight="1" x14ac:dyDescent="0.25">
      <c r="A23" s="162"/>
      <c r="B23" s="165"/>
      <c r="C23" s="152"/>
      <c r="D23" s="170"/>
      <c r="E23" s="30" t="s">
        <v>46</v>
      </c>
      <c r="F23" s="56" t="s">
        <v>108</v>
      </c>
      <c r="G23" s="59">
        <v>43922</v>
      </c>
      <c r="H23" s="60">
        <v>43953</v>
      </c>
      <c r="I23" s="58">
        <f t="shared" si="0"/>
        <v>4.4285714285714288</v>
      </c>
      <c r="J23" s="41">
        <v>0</v>
      </c>
      <c r="K23" s="38" t="s">
        <v>114</v>
      </c>
      <c r="L23" s="99"/>
      <c r="M23" s="21" t="s">
        <v>142</v>
      </c>
      <c r="N23" s="16" t="s">
        <v>150</v>
      </c>
      <c r="O23" s="23"/>
      <c r="P23" s="19" t="s">
        <v>176</v>
      </c>
      <c r="Q23" s="28"/>
      <c r="R23" s="22"/>
      <c r="S23" s="33"/>
      <c r="T23" s="75"/>
    </row>
    <row r="24" spans="1:20" ht="84" customHeight="1" x14ac:dyDescent="0.25">
      <c r="A24" s="147"/>
      <c r="B24" s="149"/>
      <c r="C24" s="55"/>
      <c r="D24" s="171"/>
      <c r="E24" s="30" t="s">
        <v>83</v>
      </c>
      <c r="F24" s="56" t="s">
        <v>137</v>
      </c>
      <c r="G24" s="59">
        <v>43863</v>
      </c>
      <c r="H24" s="60">
        <v>44926</v>
      </c>
      <c r="I24" s="58">
        <f t="shared" si="0"/>
        <v>151.85714285714286</v>
      </c>
      <c r="J24" s="41">
        <v>0</v>
      </c>
      <c r="K24" s="38" t="s">
        <v>138</v>
      </c>
      <c r="L24" s="94"/>
      <c r="M24" s="15"/>
      <c r="N24" s="16" t="s">
        <v>150</v>
      </c>
      <c r="O24" s="21"/>
      <c r="P24" s="18" t="s">
        <v>176</v>
      </c>
      <c r="Q24" s="27"/>
      <c r="R24" s="20"/>
      <c r="S24" s="16"/>
      <c r="T24" s="74"/>
    </row>
    <row r="25" spans="1:20" ht="107.25" customHeight="1" x14ac:dyDescent="0.25">
      <c r="A25" s="147">
        <v>5</v>
      </c>
      <c r="B25" s="149" t="s">
        <v>93</v>
      </c>
      <c r="C25" s="151" t="s">
        <v>51</v>
      </c>
      <c r="D25" s="149" t="s">
        <v>122</v>
      </c>
      <c r="E25" s="29" t="s">
        <v>44</v>
      </c>
      <c r="F25" s="16" t="s">
        <v>117</v>
      </c>
      <c r="G25" s="84">
        <v>43647</v>
      </c>
      <c r="H25" s="60">
        <v>43708</v>
      </c>
      <c r="I25" s="58">
        <f t="shared" si="0"/>
        <v>8.7142857142857135</v>
      </c>
      <c r="J25" s="41">
        <v>1</v>
      </c>
      <c r="K25" s="34" t="s">
        <v>118</v>
      </c>
      <c r="L25" s="94">
        <f>AVERAGE(J25:J27)</f>
        <v>0.67666666666666664</v>
      </c>
      <c r="M25" s="21" t="s">
        <v>164</v>
      </c>
      <c r="N25" s="16" t="s">
        <v>150</v>
      </c>
      <c r="O25" s="21" t="s">
        <v>165</v>
      </c>
      <c r="P25" s="18" t="s">
        <v>184</v>
      </c>
      <c r="Q25" s="27" t="s">
        <v>175</v>
      </c>
      <c r="R25" s="20"/>
      <c r="S25" s="16"/>
      <c r="T25" s="21"/>
    </row>
    <row r="26" spans="1:20" ht="254.25" customHeight="1" x14ac:dyDescent="0.25">
      <c r="A26" s="148"/>
      <c r="B26" s="150"/>
      <c r="C26" s="152"/>
      <c r="D26" s="153"/>
      <c r="E26" s="29" t="s">
        <v>45</v>
      </c>
      <c r="F26" s="83" t="s">
        <v>119</v>
      </c>
      <c r="G26" s="82">
        <v>43647</v>
      </c>
      <c r="H26" s="62">
        <v>44196</v>
      </c>
      <c r="I26" s="58">
        <f t="shared" si="0"/>
        <v>78.428571428571431</v>
      </c>
      <c r="J26" s="41">
        <v>0.15</v>
      </c>
      <c r="K26" s="34" t="s">
        <v>127</v>
      </c>
      <c r="L26" s="95"/>
      <c r="M26" s="91" t="s">
        <v>171</v>
      </c>
      <c r="N26" s="16" t="s">
        <v>150</v>
      </c>
      <c r="O26" s="23" t="s">
        <v>156</v>
      </c>
      <c r="P26" s="19" t="s">
        <v>186</v>
      </c>
      <c r="Q26" s="27" t="s">
        <v>175</v>
      </c>
      <c r="R26" s="22"/>
      <c r="S26" s="33"/>
      <c r="T26" s="23"/>
    </row>
    <row r="27" spans="1:20" ht="232.5" customHeight="1" x14ac:dyDescent="0.25">
      <c r="A27" s="148"/>
      <c r="B27" s="150"/>
      <c r="C27" s="152"/>
      <c r="D27" s="153"/>
      <c r="E27" s="30" t="s">
        <v>46</v>
      </c>
      <c r="F27" s="78" t="s">
        <v>153</v>
      </c>
      <c r="G27" s="82">
        <v>43678</v>
      </c>
      <c r="H27" s="62">
        <v>44196</v>
      </c>
      <c r="I27" s="58">
        <f t="shared" si="0"/>
        <v>74</v>
      </c>
      <c r="J27" s="41">
        <v>0.88</v>
      </c>
      <c r="K27" s="34" t="s">
        <v>124</v>
      </c>
      <c r="L27" s="95"/>
      <c r="M27" s="3" t="s">
        <v>167</v>
      </c>
      <c r="N27" s="16" t="s">
        <v>150</v>
      </c>
      <c r="O27" s="23" t="s">
        <v>168</v>
      </c>
      <c r="P27" s="19" t="s">
        <v>187</v>
      </c>
      <c r="Q27" s="27" t="s">
        <v>175</v>
      </c>
      <c r="R27" s="22"/>
      <c r="S27" s="33"/>
      <c r="T27" s="23"/>
    </row>
    <row r="28" spans="1:20" ht="234.75" customHeight="1" x14ac:dyDescent="0.25">
      <c r="A28" s="161">
        <v>6</v>
      </c>
      <c r="B28" s="149" t="s">
        <v>94</v>
      </c>
      <c r="C28" s="176" t="s">
        <v>52</v>
      </c>
      <c r="D28" s="149" t="s">
        <v>123</v>
      </c>
      <c r="E28" s="29" t="s">
        <v>44</v>
      </c>
      <c r="F28" s="83" t="s">
        <v>119</v>
      </c>
      <c r="G28" s="82">
        <v>43647</v>
      </c>
      <c r="H28" s="62">
        <v>44196</v>
      </c>
      <c r="I28" s="58">
        <f t="shared" si="0"/>
        <v>78.428571428571431</v>
      </c>
      <c r="J28" s="41">
        <v>0.15</v>
      </c>
      <c r="K28" s="34" t="s">
        <v>125</v>
      </c>
      <c r="L28" s="94">
        <f>AVERAGE(J28:J29)</f>
        <v>0.27500000000000002</v>
      </c>
      <c r="M28" s="79" t="s">
        <v>157</v>
      </c>
      <c r="N28" s="16" t="s">
        <v>150</v>
      </c>
      <c r="O28" s="23" t="s">
        <v>156</v>
      </c>
      <c r="P28" s="18" t="s">
        <v>188</v>
      </c>
      <c r="Q28" s="27" t="s">
        <v>175</v>
      </c>
      <c r="R28" s="20"/>
      <c r="S28" s="16"/>
      <c r="T28" s="23"/>
    </row>
    <row r="29" spans="1:20" ht="142.5" customHeight="1" x14ac:dyDescent="0.25">
      <c r="A29" s="162"/>
      <c r="B29" s="150"/>
      <c r="C29" s="173"/>
      <c r="D29" s="153"/>
      <c r="E29" s="30" t="s">
        <v>45</v>
      </c>
      <c r="F29" s="80" t="s">
        <v>120</v>
      </c>
      <c r="G29" s="82">
        <v>43647</v>
      </c>
      <c r="H29" s="62">
        <v>43830</v>
      </c>
      <c r="I29" s="58">
        <f t="shared" si="0"/>
        <v>26.142857142857142</v>
      </c>
      <c r="J29" s="77">
        <v>0.4</v>
      </c>
      <c r="K29" s="34" t="s">
        <v>126</v>
      </c>
      <c r="L29" s="95"/>
      <c r="M29" s="79" t="s">
        <v>166</v>
      </c>
      <c r="N29" s="16" t="s">
        <v>150</v>
      </c>
      <c r="O29" s="23" t="s">
        <v>152</v>
      </c>
      <c r="P29" s="19" t="s">
        <v>194</v>
      </c>
      <c r="Q29" s="27" t="s">
        <v>175</v>
      </c>
      <c r="R29" s="22"/>
      <c r="S29" s="33"/>
      <c r="T29" s="76"/>
    </row>
    <row r="30" spans="1:20" ht="165.75" customHeight="1" x14ac:dyDescent="0.25">
      <c r="A30" s="161">
        <v>7</v>
      </c>
      <c r="B30" s="149" t="s">
        <v>136</v>
      </c>
      <c r="C30" s="176" t="s">
        <v>53</v>
      </c>
      <c r="D30" s="174" t="s">
        <v>128</v>
      </c>
      <c r="E30" s="29" t="s">
        <v>44</v>
      </c>
      <c r="F30" s="56" t="s">
        <v>130</v>
      </c>
      <c r="G30" s="59">
        <v>43864</v>
      </c>
      <c r="H30" s="60">
        <v>44012</v>
      </c>
      <c r="I30" s="58">
        <f t="shared" si="0"/>
        <v>21.142857142857142</v>
      </c>
      <c r="J30" s="41">
        <v>0</v>
      </c>
      <c r="K30" s="38" t="s">
        <v>131</v>
      </c>
      <c r="L30" s="98">
        <f>AVERAGE(J30:J33)</f>
        <v>0</v>
      </c>
      <c r="M30" s="15"/>
      <c r="N30" s="16" t="s">
        <v>150</v>
      </c>
      <c r="O30" s="21"/>
      <c r="P30" s="92" t="s">
        <v>180</v>
      </c>
      <c r="Q30" s="27"/>
      <c r="R30" s="20"/>
      <c r="S30" s="16"/>
      <c r="T30" s="74"/>
    </row>
    <row r="31" spans="1:20" ht="165.75" customHeight="1" x14ac:dyDescent="0.25">
      <c r="A31" s="162"/>
      <c r="B31" s="149"/>
      <c r="C31" s="173"/>
      <c r="D31" s="170"/>
      <c r="E31" s="29" t="s">
        <v>45</v>
      </c>
      <c r="F31" s="73" t="s">
        <v>134</v>
      </c>
      <c r="G31" s="59">
        <v>44013</v>
      </c>
      <c r="H31" s="60">
        <v>44074</v>
      </c>
      <c r="I31" s="58">
        <f t="shared" si="0"/>
        <v>8.7142857142857135</v>
      </c>
      <c r="J31" s="41">
        <v>0</v>
      </c>
      <c r="K31" s="38" t="s">
        <v>133</v>
      </c>
      <c r="L31" s="99"/>
      <c r="M31" s="15"/>
      <c r="N31" s="16" t="s">
        <v>150</v>
      </c>
      <c r="O31" s="21"/>
      <c r="P31" s="93" t="s">
        <v>181</v>
      </c>
      <c r="Q31" s="27"/>
      <c r="R31" s="20"/>
      <c r="S31" s="16"/>
      <c r="T31" s="21"/>
    </row>
    <row r="32" spans="1:20" ht="165.75" customHeight="1" x14ac:dyDescent="0.25">
      <c r="A32" s="162"/>
      <c r="B32" s="149"/>
      <c r="C32" s="173"/>
      <c r="D32" s="170"/>
      <c r="E32" s="29" t="s">
        <v>46</v>
      </c>
      <c r="F32" s="54" t="s">
        <v>135</v>
      </c>
      <c r="G32" s="57">
        <v>44013</v>
      </c>
      <c r="H32" s="60">
        <v>44196</v>
      </c>
      <c r="I32" s="58">
        <f t="shared" si="0"/>
        <v>26.142857142857142</v>
      </c>
      <c r="J32" s="41">
        <v>0</v>
      </c>
      <c r="K32" s="38" t="s">
        <v>132</v>
      </c>
      <c r="L32" s="99"/>
      <c r="M32" s="15"/>
      <c r="N32" s="16" t="s">
        <v>150</v>
      </c>
      <c r="O32" s="21"/>
      <c r="P32" s="18" t="s">
        <v>181</v>
      </c>
      <c r="Q32" s="27"/>
      <c r="R32" s="20"/>
      <c r="S32" s="16"/>
      <c r="T32" s="21"/>
    </row>
    <row r="33" spans="1:20" ht="165.75" customHeight="1" x14ac:dyDescent="0.25">
      <c r="A33" s="147"/>
      <c r="B33" s="150"/>
      <c r="C33" s="151"/>
      <c r="D33" s="171"/>
      <c r="E33" s="29" t="s">
        <v>83</v>
      </c>
      <c r="F33" s="54" t="s">
        <v>129</v>
      </c>
      <c r="G33" s="59">
        <v>44013</v>
      </c>
      <c r="H33" s="60">
        <v>44561</v>
      </c>
      <c r="I33" s="58">
        <f t="shared" si="0"/>
        <v>78.285714285714292</v>
      </c>
      <c r="J33" s="41"/>
      <c r="K33" s="38"/>
      <c r="L33" s="94"/>
      <c r="M33" s="15"/>
      <c r="N33" s="16" t="s">
        <v>150</v>
      </c>
      <c r="O33" s="21"/>
      <c r="P33" s="18" t="s">
        <v>181</v>
      </c>
      <c r="Q33" s="27"/>
      <c r="R33" s="20"/>
      <c r="S33" s="16"/>
      <c r="T33" s="21"/>
    </row>
    <row r="34" spans="1:20" ht="28.35" customHeight="1" x14ac:dyDescent="0.25">
      <c r="A34" s="147">
        <v>8</v>
      </c>
      <c r="B34" s="96"/>
      <c r="C34" s="151" t="s">
        <v>54</v>
      </c>
      <c r="D34" s="96"/>
      <c r="E34" s="29" t="s">
        <v>44</v>
      </c>
      <c r="F34" s="32"/>
      <c r="G34" s="13"/>
      <c r="H34" s="14"/>
      <c r="I34" s="42">
        <f t="shared" si="0"/>
        <v>0</v>
      </c>
      <c r="J34" s="41">
        <v>0</v>
      </c>
      <c r="K34" s="38"/>
      <c r="L34" s="94">
        <f>AVERAGE(J34:J35)</f>
        <v>0</v>
      </c>
      <c r="M34" s="15"/>
      <c r="N34" s="16" t="s">
        <v>150</v>
      </c>
      <c r="O34" s="21"/>
      <c r="P34" s="18"/>
      <c r="Q34" s="27"/>
      <c r="R34" s="20"/>
      <c r="S34" s="16"/>
      <c r="T34" s="21"/>
    </row>
    <row r="35" spans="1:20" ht="28.35" customHeight="1" x14ac:dyDescent="0.25">
      <c r="A35" s="148"/>
      <c r="B35" s="154"/>
      <c r="C35" s="152"/>
      <c r="D35" s="97"/>
      <c r="E35" s="30" t="s">
        <v>46</v>
      </c>
      <c r="F35" s="4"/>
      <c r="G35" s="1"/>
      <c r="H35" s="2"/>
      <c r="I35" s="42">
        <f t="shared" si="0"/>
        <v>0</v>
      </c>
      <c r="J35" s="41">
        <v>0</v>
      </c>
      <c r="K35" s="34"/>
      <c r="L35" s="95"/>
      <c r="M35" s="3"/>
      <c r="N35" s="16" t="s">
        <v>150</v>
      </c>
      <c r="O35" s="23"/>
      <c r="P35" s="19"/>
      <c r="Q35" s="28"/>
      <c r="R35" s="22"/>
      <c r="S35" s="33"/>
      <c r="T35" s="23"/>
    </row>
    <row r="36" spans="1:20" ht="28.35" customHeight="1" x14ac:dyDescent="0.25">
      <c r="A36" s="50">
        <v>9</v>
      </c>
      <c r="B36" s="51"/>
      <c r="C36" s="52" t="s">
        <v>55</v>
      </c>
      <c r="D36" s="51"/>
      <c r="E36" s="29" t="s">
        <v>44</v>
      </c>
      <c r="F36" s="32"/>
      <c r="G36" s="13"/>
      <c r="H36" s="14"/>
      <c r="I36" s="42">
        <f t="shared" si="0"/>
        <v>0</v>
      </c>
      <c r="J36" s="41">
        <v>0</v>
      </c>
      <c r="K36" s="38"/>
      <c r="L36" s="53">
        <f>AVERAGE(J36:J36)</f>
        <v>0</v>
      </c>
      <c r="M36" s="15"/>
      <c r="N36" s="16" t="s">
        <v>150</v>
      </c>
      <c r="O36" s="21"/>
      <c r="P36" s="18"/>
      <c r="Q36" s="27"/>
      <c r="R36" s="20"/>
      <c r="S36" s="16"/>
      <c r="T36" s="21"/>
    </row>
    <row r="37" spans="1:20" ht="28.35" customHeight="1" x14ac:dyDescent="0.25">
      <c r="A37" s="147">
        <v>10</v>
      </c>
      <c r="B37" s="96"/>
      <c r="C37" s="151" t="s">
        <v>56</v>
      </c>
      <c r="D37" s="96"/>
      <c r="E37" s="29" t="s">
        <v>44</v>
      </c>
      <c r="F37" s="32"/>
      <c r="G37" s="13"/>
      <c r="H37" s="14"/>
      <c r="I37" s="42">
        <f t="shared" si="0"/>
        <v>0</v>
      </c>
      <c r="J37" s="41">
        <v>0</v>
      </c>
      <c r="K37" s="38"/>
      <c r="L37" s="94">
        <f>AVERAGE(J37:J38)</f>
        <v>0</v>
      </c>
      <c r="M37" s="15"/>
      <c r="N37" s="16" t="s">
        <v>150</v>
      </c>
      <c r="O37" s="21"/>
      <c r="P37" s="18"/>
      <c r="Q37" s="27"/>
      <c r="R37" s="20"/>
      <c r="S37" s="16"/>
      <c r="T37" s="21"/>
    </row>
    <row r="38" spans="1:20" ht="28.35" customHeight="1" x14ac:dyDescent="0.25">
      <c r="A38" s="148"/>
      <c r="B38" s="154"/>
      <c r="C38" s="152"/>
      <c r="D38" s="97"/>
      <c r="E38" s="30" t="s">
        <v>46</v>
      </c>
      <c r="F38" s="4"/>
      <c r="G38" s="1"/>
      <c r="H38" s="14"/>
      <c r="I38" s="42">
        <f t="shared" si="0"/>
        <v>0</v>
      </c>
      <c r="J38" s="41">
        <v>0</v>
      </c>
      <c r="K38" s="34"/>
      <c r="L38" s="95"/>
      <c r="M38" s="3"/>
      <c r="N38" s="16" t="s">
        <v>150</v>
      </c>
      <c r="O38" s="23"/>
      <c r="P38" s="19"/>
      <c r="Q38" s="28"/>
      <c r="R38" s="22"/>
      <c r="S38" s="33"/>
      <c r="T38" s="23"/>
    </row>
    <row r="39" spans="1:20" ht="30" customHeight="1" x14ac:dyDescent="0.25">
      <c r="A39" s="145" t="s">
        <v>23</v>
      </c>
      <c r="B39" s="145"/>
      <c r="C39" s="145"/>
      <c r="D39" s="145"/>
      <c r="E39" s="5" t="s">
        <v>24</v>
      </c>
      <c r="F39" s="6">
        <f>L11</f>
        <v>0.25</v>
      </c>
      <c r="G39" s="7"/>
      <c r="H39" s="7"/>
      <c r="I39" s="43"/>
      <c r="J39" s="36"/>
      <c r="K39" s="7"/>
      <c r="L39" s="7"/>
      <c r="M39" s="7"/>
      <c r="N39" s="7"/>
      <c r="O39" s="7"/>
      <c r="P39" s="7"/>
      <c r="Q39" s="7"/>
      <c r="R39" s="8"/>
      <c r="S39" s="8"/>
      <c r="T39" s="8"/>
    </row>
    <row r="40" spans="1:20" x14ac:dyDescent="0.25">
      <c r="A40" s="9"/>
      <c r="B40" s="9"/>
      <c r="C40" s="10"/>
      <c r="D40" s="10"/>
      <c r="E40" s="5" t="s">
        <v>25</v>
      </c>
      <c r="F40" s="6">
        <f>L15</f>
        <v>0.75</v>
      </c>
      <c r="G40" s="7"/>
      <c r="H40" s="7"/>
      <c r="I40" s="43"/>
      <c r="J40" s="36"/>
      <c r="K40" s="7"/>
      <c r="L40" s="7"/>
      <c r="M40" s="7"/>
      <c r="N40" s="7"/>
      <c r="O40" s="7"/>
      <c r="P40" s="7"/>
      <c r="Q40" s="7"/>
      <c r="R40" s="8"/>
      <c r="S40" s="8"/>
      <c r="T40" s="8"/>
    </row>
    <row r="41" spans="1:20" x14ac:dyDescent="0.25">
      <c r="A41" s="9"/>
      <c r="B41" s="9"/>
      <c r="C41" s="10"/>
      <c r="D41" s="10"/>
      <c r="E41" s="5" t="s">
        <v>26</v>
      </c>
      <c r="F41" s="6">
        <f>L19</f>
        <v>0.39999999999999997</v>
      </c>
      <c r="G41" s="7"/>
      <c r="H41" s="7"/>
      <c r="I41" s="43"/>
      <c r="J41" s="36"/>
      <c r="K41" s="7"/>
      <c r="L41" s="7"/>
      <c r="M41" s="7"/>
      <c r="N41" s="7"/>
      <c r="O41" s="7"/>
      <c r="P41" s="7"/>
      <c r="Q41" s="7"/>
      <c r="R41" s="8"/>
      <c r="S41" s="8"/>
      <c r="T41" s="8"/>
    </row>
    <row r="42" spans="1:20" x14ac:dyDescent="0.25">
      <c r="A42" s="9"/>
      <c r="B42" s="9"/>
      <c r="C42" s="10"/>
      <c r="D42" s="10"/>
      <c r="E42" s="5" t="s">
        <v>27</v>
      </c>
      <c r="F42" s="6">
        <f>L21</f>
        <v>0.25</v>
      </c>
      <c r="G42" s="7"/>
      <c r="H42" s="7"/>
      <c r="I42" s="43"/>
      <c r="J42" s="36"/>
      <c r="K42" s="7"/>
      <c r="L42" s="7"/>
      <c r="M42" s="7"/>
      <c r="N42" s="7"/>
      <c r="O42" s="7"/>
      <c r="P42" s="7"/>
      <c r="Q42" s="7"/>
      <c r="R42" s="8"/>
      <c r="S42" s="8"/>
      <c r="T42" s="8"/>
    </row>
    <row r="43" spans="1:20" x14ac:dyDescent="0.25">
      <c r="A43" s="9"/>
      <c r="B43" s="9"/>
      <c r="C43" s="10"/>
      <c r="D43" s="10"/>
      <c r="E43" s="5" t="s">
        <v>28</v>
      </c>
      <c r="F43" s="6">
        <f>L25</f>
        <v>0.67666666666666664</v>
      </c>
      <c r="G43" s="7"/>
      <c r="H43" s="7"/>
      <c r="I43" s="43"/>
      <c r="J43" s="36"/>
      <c r="K43" s="7"/>
      <c r="L43" s="7"/>
      <c r="M43" s="7"/>
      <c r="N43" s="7"/>
      <c r="O43" s="7"/>
      <c r="P43" s="7"/>
      <c r="Q43" s="7"/>
      <c r="R43" s="8"/>
      <c r="S43" s="8"/>
      <c r="T43" s="8"/>
    </row>
    <row r="44" spans="1:20" x14ac:dyDescent="0.25">
      <c r="A44" s="9"/>
      <c r="B44" s="9"/>
      <c r="C44" s="10"/>
      <c r="D44" s="10"/>
      <c r="E44" s="5" t="s">
        <v>29</v>
      </c>
      <c r="F44" s="6">
        <f>L28</f>
        <v>0.27500000000000002</v>
      </c>
      <c r="G44" s="7"/>
      <c r="H44" s="7"/>
      <c r="I44" s="43"/>
      <c r="J44" s="36"/>
      <c r="K44" s="7"/>
      <c r="L44" s="7"/>
      <c r="M44" s="7"/>
      <c r="N44" s="7"/>
      <c r="O44" s="7"/>
      <c r="P44" s="7"/>
      <c r="Q44" s="7"/>
      <c r="R44" s="8"/>
      <c r="S44" s="8"/>
      <c r="T44" s="8"/>
    </row>
    <row r="45" spans="1:20" x14ac:dyDescent="0.25">
      <c r="A45" s="9"/>
      <c r="B45" s="9"/>
      <c r="C45" s="10"/>
      <c r="D45" s="10"/>
      <c r="E45" s="5" t="s">
        <v>30</v>
      </c>
      <c r="F45" s="6">
        <f>L30</f>
        <v>0</v>
      </c>
      <c r="G45" s="7"/>
      <c r="H45" s="7"/>
      <c r="I45" s="43"/>
      <c r="J45" s="36"/>
      <c r="K45" s="7"/>
      <c r="L45" s="7"/>
      <c r="M45" s="7"/>
      <c r="N45" s="7"/>
      <c r="O45" s="7"/>
      <c r="P45" s="7"/>
      <c r="Q45" s="7"/>
      <c r="R45" s="8"/>
      <c r="S45" s="8"/>
      <c r="T45" s="8"/>
    </row>
    <row r="46" spans="1:20" x14ac:dyDescent="0.25">
      <c r="A46" s="9"/>
      <c r="B46" s="9"/>
      <c r="C46" s="10"/>
      <c r="D46" s="10"/>
      <c r="E46" s="5" t="s">
        <v>31</v>
      </c>
      <c r="F46" s="6">
        <f>L34</f>
        <v>0</v>
      </c>
      <c r="G46" s="7"/>
      <c r="H46" s="7"/>
      <c r="I46" s="43"/>
      <c r="J46" s="36"/>
      <c r="K46" s="7"/>
      <c r="L46" s="7"/>
      <c r="M46" s="7"/>
      <c r="N46" s="7"/>
      <c r="O46" s="7"/>
      <c r="P46" s="7"/>
      <c r="Q46" s="7"/>
      <c r="R46" s="8"/>
      <c r="S46" s="8"/>
      <c r="T46" s="8"/>
    </row>
    <row r="47" spans="1:20" x14ac:dyDescent="0.25">
      <c r="A47" s="9"/>
      <c r="B47" s="9"/>
      <c r="C47" s="10"/>
      <c r="D47" s="10"/>
      <c r="E47" s="5" t="s">
        <v>32</v>
      </c>
      <c r="F47" s="6">
        <f>L36</f>
        <v>0</v>
      </c>
      <c r="G47" s="7"/>
      <c r="H47" s="7"/>
      <c r="I47" s="43"/>
      <c r="J47" s="36"/>
      <c r="K47" s="7"/>
      <c r="L47" s="7"/>
      <c r="M47" s="7"/>
      <c r="N47" s="7"/>
      <c r="O47" s="7"/>
      <c r="P47" s="7"/>
      <c r="Q47" s="7"/>
      <c r="R47" s="8"/>
      <c r="S47" s="8"/>
      <c r="T47" s="8"/>
    </row>
    <row r="48" spans="1:20" x14ac:dyDescent="0.25">
      <c r="A48" s="9"/>
      <c r="B48" s="9"/>
      <c r="C48" s="10"/>
      <c r="D48" s="10"/>
      <c r="E48" s="5" t="s">
        <v>33</v>
      </c>
      <c r="F48" s="6">
        <f>L37</f>
        <v>0</v>
      </c>
      <c r="G48" s="7"/>
      <c r="H48" s="7"/>
      <c r="I48" s="43"/>
      <c r="J48" s="36"/>
      <c r="K48" s="7"/>
      <c r="L48" s="7"/>
      <c r="M48" s="7"/>
      <c r="N48" s="7"/>
      <c r="O48" s="7"/>
      <c r="P48" s="7"/>
      <c r="Q48" s="7"/>
      <c r="R48" s="8"/>
      <c r="S48" s="8"/>
      <c r="T48" s="8"/>
    </row>
    <row r="49" spans="1:20" x14ac:dyDescent="0.25">
      <c r="A49" s="9"/>
      <c r="B49" s="9"/>
      <c r="C49" s="10"/>
      <c r="D49" s="10"/>
      <c r="E49" s="11"/>
      <c r="F49" s="12"/>
      <c r="G49" s="7"/>
      <c r="H49" s="7"/>
      <c r="I49" s="36"/>
      <c r="J49" s="36"/>
      <c r="K49" s="7"/>
      <c r="L49" s="7"/>
      <c r="M49" s="7"/>
      <c r="N49" s="7"/>
      <c r="O49" s="7"/>
      <c r="P49" s="7"/>
      <c r="Q49" s="7"/>
      <c r="R49" s="8"/>
      <c r="S49" s="8"/>
      <c r="T49" s="8"/>
    </row>
    <row r="50" spans="1:20" ht="23.25" customHeight="1" x14ac:dyDescent="0.25">
      <c r="A50" s="146" t="s">
        <v>34</v>
      </c>
      <c r="B50" s="146"/>
      <c r="C50" s="146"/>
      <c r="D50" s="146"/>
      <c r="E50" s="39">
        <f>AVERAGE(F39:F48)</f>
        <v>0.26016666666666666</v>
      </c>
      <c r="F50" s="11" t="s">
        <v>35</v>
      </c>
      <c r="G50" s="7"/>
      <c r="H50" s="7"/>
      <c r="I50" s="36"/>
      <c r="J50" s="36"/>
      <c r="K50" s="7"/>
      <c r="L50" s="7"/>
      <c r="M50" s="7"/>
      <c r="N50" s="7"/>
      <c r="O50" s="7"/>
      <c r="P50" s="7"/>
      <c r="Q50" s="7"/>
      <c r="R50" s="8"/>
      <c r="S50" s="8"/>
      <c r="T50" s="8"/>
    </row>
  </sheetData>
  <mergeCells count="84">
    <mergeCell ref="L21:L24"/>
    <mergeCell ref="D21:D24"/>
    <mergeCell ref="B21:B24"/>
    <mergeCell ref="A21:A24"/>
    <mergeCell ref="B30:B33"/>
    <mergeCell ref="C30:C33"/>
    <mergeCell ref="D30:D33"/>
    <mergeCell ref="A28:A29"/>
    <mergeCell ref="B28:B29"/>
    <mergeCell ref="C28:C29"/>
    <mergeCell ref="D28:D29"/>
    <mergeCell ref="A11:A14"/>
    <mergeCell ref="B11:B14"/>
    <mergeCell ref="L11:L14"/>
    <mergeCell ref="D11:D14"/>
    <mergeCell ref="C11:C14"/>
    <mergeCell ref="A34:A35"/>
    <mergeCell ref="B34:B35"/>
    <mergeCell ref="C34:C35"/>
    <mergeCell ref="P9:P10"/>
    <mergeCell ref="D34:D35"/>
    <mergeCell ref="G9:H9"/>
    <mergeCell ref="I9:I10"/>
    <mergeCell ref="J9:J10"/>
    <mergeCell ref="K9:K10"/>
    <mergeCell ref="L9:L10"/>
    <mergeCell ref="L15:L18"/>
    <mergeCell ref="C19:C20"/>
    <mergeCell ref="D19:D20"/>
    <mergeCell ref="L19:L20"/>
    <mergeCell ref="L25:L27"/>
    <mergeCell ref="A30:A33"/>
    <mergeCell ref="A39:D39"/>
    <mergeCell ref="A50:D50"/>
    <mergeCell ref="A15:A18"/>
    <mergeCell ref="B15:B18"/>
    <mergeCell ref="C15:C18"/>
    <mergeCell ref="D15:D18"/>
    <mergeCell ref="C21:C23"/>
    <mergeCell ref="A37:A38"/>
    <mergeCell ref="B37:B38"/>
    <mergeCell ref="C37:C38"/>
    <mergeCell ref="A19:A20"/>
    <mergeCell ref="B19:B20"/>
    <mergeCell ref="A25:A27"/>
    <mergeCell ref="B25:B27"/>
    <mergeCell ref="C25:C27"/>
    <mergeCell ref="D25:D27"/>
    <mergeCell ref="R8:T8"/>
    <mergeCell ref="A8:O8"/>
    <mergeCell ref="T9:T10"/>
    <mergeCell ref="P8:Q8"/>
    <mergeCell ref="Q9:Q10"/>
    <mergeCell ref="M9:M10"/>
    <mergeCell ref="A9:A10"/>
    <mergeCell ref="B9:B10"/>
    <mergeCell ref="C9:C10"/>
    <mergeCell ref="D9:D10"/>
    <mergeCell ref="E9:E10"/>
    <mergeCell ref="F9:F10"/>
    <mergeCell ref="N9:N10"/>
    <mergeCell ref="R9:R10"/>
    <mergeCell ref="S9:S10"/>
    <mergeCell ref="O9:O10"/>
    <mergeCell ref="C7:T7"/>
    <mergeCell ref="A7:B7"/>
    <mergeCell ref="A3:B3"/>
    <mergeCell ref="C3:I3"/>
    <mergeCell ref="K3:T3"/>
    <mergeCell ref="A4:B4"/>
    <mergeCell ref="C4:I4"/>
    <mergeCell ref="J4:K4"/>
    <mergeCell ref="L4:T4"/>
    <mergeCell ref="A5:B5"/>
    <mergeCell ref="C5:I5"/>
    <mergeCell ref="J5:K5"/>
    <mergeCell ref="L5:T5"/>
    <mergeCell ref="A6:B6"/>
    <mergeCell ref="C6:I6"/>
    <mergeCell ref="L37:L38"/>
    <mergeCell ref="D37:D38"/>
    <mergeCell ref="L34:L35"/>
    <mergeCell ref="L28:L29"/>
    <mergeCell ref="L30:L33"/>
  </mergeCells>
  <conditionalFormatting sqref="L28:L29 L34:L38 L11">
    <cfRule type="cellIs" dxfId="7" priority="12" operator="greaterThan">
      <formula>1</formula>
    </cfRule>
  </conditionalFormatting>
  <conditionalFormatting sqref="L15:L18">
    <cfRule type="cellIs" dxfId="6" priority="11" operator="greaterThan">
      <formula>1</formula>
    </cfRule>
  </conditionalFormatting>
  <conditionalFormatting sqref="L19:L20">
    <cfRule type="cellIs" dxfId="5" priority="9" operator="greaterThan">
      <formula>1</formula>
    </cfRule>
    <cfRule type="cellIs" dxfId="4" priority="10" operator="greaterThan">
      <formula>100</formula>
    </cfRule>
  </conditionalFormatting>
  <conditionalFormatting sqref="L21">
    <cfRule type="cellIs" dxfId="3" priority="7" operator="greaterThan">
      <formula>1</formula>
    </cfRule>
    <cfRule type="cellIs" dxfId="2" priority="8" operator="greaterThan">
      <formula>100</formula>
    </cfRule>
  </conditionalFormatting>
  <conditionalFormatting sqref="L25:L27">
    <cfRule type="cellIs" dxfId="1" priority="6" operator="greaterThan">
      <formula>1</formula>
    </cfRule>
  </conditionalFormatting>
  <conditionalFormatting sqref="L30:L31">
    <cfRule type="cellIs" dxfId="0" priority="4" operator="greaterThan">
      <formula>1</formula>
    </cfRule>
  </conditionalFormatting>
  <dataValidations count="5">
    <dataValidation type="date" operator="greaterThanOrEqual" allowBlank="1" showInputMessage="1" showErrorMessage="1" sqref="E39:E43">
      <formula1>41426</formula1>
    </dataValidation>
    <dataValidation allowBlank="1" showInputMessage="1" showErrorMessage="1" promptTitle="Validación" prompt="El porcentaje no debe exceder el 100%" sqref="L11 L34:L38 L15:L21 L25:L31"/>
    <dataValidation type="date" allowBlank="1" showInputMessage="1" showErrorMessage="1" promptTitle="Validación" prompt="formato DD/MM/AA" sqref="G11:G38">
      <formula1>36526</formula1>
      <formula2>44177</formula2>
    </dataValidation>
    <dataValidation operator="greaterThanOrEqual" allowBlank="1" showInputMessage="1" showErrorMessage="1" sqref="E11:E38"/>
    <dataValidation type="date" allowBlank="1" showInputMessage="1" showErrorMessage="1" sqref="H11:H38">
      <formula1>43466</formula1>
      <formula2>45291</formula2>
    </dataValidation>
  </dataValidations>
  <pageMargins left="0.70866141732283472" right="0.70866141732283472" top="0.74803149606299213" bottom="0.74803149606299213" header="0.31496062992125984" footer="0.31496062992125984"/>
  <pageSetup paperSize="5" scale="4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rowBreaks count="1" manualBreakCount="1">
    <brk id="29" max="19" man="1"/>
  </rowBreaks>
  <ignoredErrors>
    <ignoredError sqref="L34 L36 L19 L37 L38" formulaRange="1"/>
  </ignoredError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workbookViewId="0">
      <selection activeCell="C8" sqref="C8"/>
    </sheetView>
  </sheetViews>
  <sheetFormatPr baseColWidth="10" defaultRowHeight="15" x14ac:dyDescent="0.25"/>
  <cols>
    <col min="1" max="1" width="11.42578125" style="45"/>
    <col min="2" max="2" width="25.28515625" style="44" bestFit="1" customWidth="1"/>
    <col min="3" max="3" width="58.42578125" style="45" bestFit="1" customWidth="1"/>
    <col min="4" max="16384" width="11.42578125" style="45"/>
  </cols>
  <sheetData>
    <row r="1" spans="2:3" ht="15.75" customHeight="1" x14ac:dyDescent="0.25"/>
    <row r="2" spans="2:3" ht="60" x14ac:dyDescent="0.25">
      <c r="B2" s="46" t="s">
        <v>76</v>
      </c>
      <c r="C2" s="47" t="s">
        <v>77</v>
      </c>
    </row>
    <row r="3" spans="2:3" x14ac:dyDescent="0.25">
      <c r="B3" s="48"/>
      <c r="C3" s="48"/>
    </row>
    <row r="4" spans="2:3" x14ac:dyDescent="0.25">
      <c r="B4" s="181" t="s">
        <v>78</v>
      </c>
      <c r="C4" s="181"/>
    </row>
    <row r="5" spans="2:3" ht="30" x14ac:dyDescent="0.25">
      <c r="B5" s="46" t="s">
        <v>60</v>
      </c>
      <c r="C5" s="47" t="s">
        <v>79</v>
      </c>
    </row>
    <row r="6" spans="2:3" ht="30" x14ac:dyDescent="0.25">
      <c r="B6" s="46" t="s">
        <v>61</v>
      </c>
      <c r="C6" s="47" t="s">
        <v>80</v>
      </c>
    </row>
    <row r="7" spans="2:3" ht="45" x14ac:dyDescent="0.25">
      <c r="B7" s="46" t="s">
        <v>62</v>
      </c>
      <c r="C7" s="47" t="s">
        <v>81</v>
      </c>
    </row>
    <row r="8" spans="2:3" ht="30" x14ac:dyDescent="0.25">
      <c r="B8" s="46" t="s">
        <v>63</v>
      </c>
      <c r="C8" s="47" t="s">
        <v>57</v>
      </c>
    </row>
    <row r="9" spans="2:3" ht="120" x14ac:dyDescent="0.25">
      <c r="B9" s="46" t="s">
        <v>64</v>
      </c>
      <c r="C9" s="47" t="s">
        <v>82</v>
      </c>
    </row>
    <row r="10" spans="2:3" ht="30" x14ac:dyDescent="0.25">
      <c r="B10" s="46" t="s">
        <v>65</v>
      </c>
      <c r="C10" s="47" t="s">
        <v>66</v>
      </c>
    </row>
    <row r="11" spans="2:3" ht="45" x14ac:dyDescent="0.25">
      <c r="B11" s="46" t="s">
        <v>67</v>
      </c>
      <c r="C11" s="47" t="s">
        <v>68</v>
      </c>
    </row>
    <row r="12" spans="2:3" ht="30" x14ac:dyDescent="0.25">
      <c r="B12" s="46" t="s">
        <v>69</v>
      </c>
      <c r="C12" s="49" t="s">
        <v>70</v>
      </c>
    </row>
    <row r="13" spans="2:3" ht="45" x14ac:dyDescent="0.25">
      <c r="B13" s="46" t="s">
        <v>71</v>
      </c>
      <c r="C13" s="47" t="s">
        <v>72</v>
      </c>
    </row>
    <row r="14" spans="2:3" x14ac:dyDescent="0.25">
      <c r="B14" s="46" t="s">
        <v>73</v>
      </c>
      <c r="C14" s="49" t="s">
        <v>74</v>
      </c>
    </row>
    <row r="15" spans="2:3" ht="45" x14ac:dyDescent="0.25">
      <c r="B15" s="46" t="s">
        <v>75</v>
      </c>
      <c r="C15" s="47" t="s">
        <v>84</v>
      </c>
    </row>
    <row r="16" spans="2:3" ht="64.5" customHeight="1" x14ac:dyDescent="0.25">
      <c r="B16" s="177" t="s">
        <v>85</v>
      </c>
      <c r="C16" s="178"/>
    </row>
    <row r="17" spans="2:3" ht="64.5" customHeight="1" x14ac:dyDescent="0.25">
      <c r="B17" s="179"/>
      <c r="C17" s="180"/>
    </row>
  </sheetData>
  <mergeCells count="2">
    <mergeCell ref="B16:C17"/>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2TV4CCKVFCYA-2105455012-73</_dlc_DocId>
    <_dlc_DocIdUrl xmlns="81cc8fc0-8d1e-4295-8f37-5d076116407c">
      <Url>https://www.minjusticia.gov.co/transparencia/_layouts/15/DocIdRedir.aspx?ID=2TV4CCKVFCYA-2105455012-73</Url>
      <Description>2TV4CCKVFCYA-2105455012-73</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CC15CC-3E23-4BEB-B16E-34DF98502701}"/>
</file>

<file path=customXml/itemProps2.xml><?xml version="1.0" encoding="utf-8"?>
<ds:datastoreItem xmlns:ds="http://schemas.openxmlformats.org/officeDocument/2006/customXml" ds:itemID="{1A4647B6-7631-4FD8-B9C5-24D36B46140F}"/>
</file>

<file path=customXml/itemProps3.xml><?xml version="1.0" encoding="utf-8"?>
<ds:datastoreItem xmlns:ds="http://schemas.openxmlformats.org/officeDocument/2006/customXml" ds:itemID="{0E855FB7-20CC-4A7F-B2C0-FB58D6DC0E7F}"/>
</file>

<file path=customXml/itemProps4.xml><?xml version="1.0" encoding="utf-8"?>
<ds:datastoreItem xmlns:ds="http://schemas.openxmlformats.org/officeDocument/2006/customXml" ds:itemID="{5BF0F2B0-8BD2-4C9A-9944-1F3EB19B46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PMA</vt:lpstr>
      <vt:lpstr>Instructivo PMA</vt:lpstr>
      <vt:lpstr>PMA!Títulos_a_imprimir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ELDER HERNEY VILLAR CASTRO</cp:lastModifiedBy>
  <cp:lastPrinted>2019-06-04T22:42:48Z</cp:lastPrinted>
  <dcterms:created xsi:type="dcterms:W3CDTF">2016-07-06T19:37:36Z</dcterms:created>
  <dcterms:modified xsi:type="dcterms:W3CDTF">2019-12-13T19:43:57Z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81e39a0f-ba47-4a5a-bd5a-2115fbff28c6</vt:lpwstr>
  </property>
</Properties>
</file>